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yusv2019\新データフォルダ\0_本社\0_管理部\02_管理\17_管理課書式\労外指定請求書（HP掲載）\"/>
    </mc:Choice>
  </mc:AlternateContent>
  <bookViews>
    <workbookView xWindow="-15" yWindow="0" windowWidth="14400" windowHeight="12090"/>
  </bookViews>
  <sheets>
    <sheet name="貴社情報" sheetId="2" r:id="rId1"/>
    <sheet name="請求書" sheetId="13" r:id="rId2"/>
    <sheet name="労外一覧" sheetId="10" state="hidden" r:id="rId3"/>
  </sheets>
  <definedNames>
    <definedName name="_xlnm._FilterDatabase" localSheetId="2" hidden="1">労外一覧!$A$1:$B$1347</definedName>
    <definedName name="_xlnm.Print_Area" localSheetId="1">請求書!$A$30:$DK$244</definedName>
  </definedNames>
  <calcPr calcId="162913"/>
</workbook>
</file>

<file path=xl/calcChain.xml><?xml version="1.0" encoding="utf-8"?>
<calcChain xmlns="http://schemas.openxmlformats.org/spreadsheetml/2006/main">
  <c r="DQ13" i="13" l="1"/>
  <c r="DQ14" i="13"/>
  <c r="AH81" i="13" l="1"/>
  <c r="AH78" i="13"/>
  <c r="AH75" i="13"/>
  <c r="AH154" i="13"/>
  <c r="AH151" i="13"/>
  <c r="AH148" i="13"/>
  <c r="AR221" i="13"/>
  <c r="AH227" i="13"/>
  <c r="AH224" i="13"/>
  <c r="AH221" i="13"/>
  <c r="AR227" i="13"/>
  <c r="AO227" i="13"/>
  <c r="AR224" i="13"/>
  <c r="AO224" i="13"/>
  <c r="AO221" i="13"/>
  <c r="AR218" i="13"/>
  <c r="AO218" i="13"/>
  <c r="AH218" i="13"/>
  <c r="AR154" i="13"/>
  <c r="AO154" i="13"/>
  <c r="AR151" i="13"/>
  <c r="AO151" i="13"/>
  <c r="AR148" i="13"/>
  <c r="AO148" i="13"/>
  <c r="AR145" i="13"/>
  <c r="AO145" i="13"/>
  <c r="AH145" i="13"/>
  <c r="AH72" i="13"/>
  <c r="BF202" i="13"/>
  <c r="BD202" i="13"/>
  <c r="BB202" i="13"/>
  <c r="BF129" i="13"/>
  <c r="BD129" i="13"/>
  <c r="BB129" i="13"/>
  <c r="BF56" i="13"/>
  <c r="BD56" i="13"/>
  <c r="BB56" i="13"/>
  <c r="CF23" i="13" l="1"/>
  <c r="AJ19" i="13"/>
  <c r="DQ16" i="13"/>
  <c r="BB227" i="13" s="1"/>
  <c r="DQ15" i="13"/>
  <c r="BB221" i="13"/>
  <c r="CM235" i="13"/>
  <c r="CM233" i="13"/>
  <c r="AW233" i="13"/>
  <c r="AI231" i="13"/>
  <c r="CM227" i="13"/>
  <c r="BX227" i="13"/>
  <c r="BQ227" i="13"/>
  <c r="L227" i="13"/>
  <c r="A227" i="13"/>
  <c r="CM224" i="13"/>
  <c r="BX224" i="13"/>
  <c r="BQ224" i="13"/>
  <c r="BB224" i="13"/>
  <c r="L224" i="13"/>
  <c r="A224" i="13"/>
  <c r="CM221" i="13"/>
  <c r="BX221" i="13"/>
  <c r="BQ221" i="13"/>
  <c r="L221" i="13"/>
  <c r="A221" i="13"/>
  <c r="CM218" i="13"/>
  <c r="BX218" i="13"/>
  <c r="BQ218" i="13"/>
  <c r="L218" i="13"/>
  <c r="A218" i="13"/>
  <c r="CM162" i="13"/>
  <c r="CM160" i="13"/>
  <c r="AW160" i="13"/>
  <c r="CO122" i="13" s="1"/>
  <c r="AI158" i="13"/>
  <c r="CM154" i="13"/>
  <c r="BX154" i="13"/>
  <c r="BQ154" i="13"/>
  <c r="L154" i="13"/>
  <c r="A154" i="13"/>
  <c r="CM151" i="13"/>
  <c r="BX151" i="13"/>
  <c r="BQ151" i="13"/>
  <c r="L151" i="13"/>
  <c r="A151" i="13"/>
  <c r="CM148" i="13"/>
  <c r="BX148" i="13"/>
  <c r="BQ148" i="13"/>
  <c r="L148" i="13"/>
  <c r="A148" i="13"/>
  <c r="CM145" i="13"/>
  <c r="BX145" i="13"/>
  <c r="BQ145" i="13"/>
  <c r="L145" i="13"/>
  <c r="A145" i="13"/>
  <c r="AI200" i="13"/>
  <c r="G200" i="13"/>
  <c r="AI127" i="13"/>
  <c r="G127" i="13"/>
  <c r="AI54" i="13"/>
  <c r="G54" i="13"/>
  <c r="BX81" i="13" l="1"/>
  <c r="BX78" i="13"/>
  <c r="BX75" i="13"/>
  <c r="BX72" i="13"/>
  <c r="CM89" i="13" l="1"/>
  <c r="CM87" i="13"/>
  <c r="BB154" i="13"/>
  <c r="BB151" i="13"/>
  <c r="BB148" i="13"/>
  <c r="CM230" i="13"/>
  <c r="CM237" i="13" s="1"/>
  <c r="CM84" i="13" l="1"/>
  <c r="CM91" i="13" s="1"/>
  <c r="CM157" i="13"/>
  <c r="CM164" i="13" s="1"/>
  <c r="DQ17" i="13"/>
  <c r="AJ24" i="13"/>
  <c r="BB145" i="13" l="1"/>
  <c r="BB157" i="13"/>
  <c r="CV119" i="13" s="1"/>
  <c r="BB218" i="13"/>
  <c r="BB230" i="13"/>
  <c r="DV18" i="13"/>
  <c r="AO25" i="13"/>
  <c r="BB84" i="13"/>
  <c r="CV46" i="13" s="1"/>
  <c r="C23" i="13"/>
  <c r="C22" i="13"/>
  <c r="BQ81" i="13"/>
  <c r="BQ78" i="13"/>
  <c r="CM81" i="13"/>
  <c r="CM78" i="13"/>
  <c r="CM75" i="13"/>
  <c r="BQ75" i="13"/>
  <c r="AI85" i="13"/>
  <c r="AW87" i="13"/>
  <c r="CO49" i="13" s="1"/>
  <c r="AR81" i="13"/>
  <c r="AO81" i="13"/>
  <c r="L81" i="13"/>
  <c r="A81" i="13"/>
  <c r="BB78" i="13"/>
  <c r="AR78" i="13"/>
  <c r="AO78" i="13"/>
  <c r="L78" i="13"/>
  <c r="A78" i="13"/>
  <c r="BB81" i="13"/>
  <c r="AR75" i="13"/>
  <c r="AO75" i="13"/>
  <c r="L75" i="13"/>
  <c r="A75" i="13"/>
  <c r="CM72" i="13"/>
  <c r="BQ72" i="13"/>
  <c r="AR72" i="13"/>
  <c r="AO72" i="13"/>
  <c r="L72" i="13"/>
  <c r="A72" i="13"/>
  <c r="AJ26" i="13" l="1"/>
  <c r="BB233" i="13"/>
  <c r="DQ19" i="13"/>
  <c r="BB160" i="13"/>
  <c r="CV124" i="13" s="1"/>
  <c r="BB87" i="13"/>
  <c r="CV51" i="13" s="1"/>
  <c r="BB72" i="13"/>
  <c r="BO180" i="13"/>
  <c r="BO107" i="13"/>
  <c r="BO34" i="13"/>
  <c r="BG180" i="13"/>
  <c r="BG107" i="13"/>
  <c r="BG34" i="13"/>
  <c r="AV180" i="13"/>
  <c r="AV107" i="13"/>
  <c r="AV34" i="13"/>
  <c r="BH198" i="13"/>
  <c r="BF198" i="13"/>
  <c r="BD198" i="13"/>
  <c r="BB198" i="13"/>
  <c r="BH125" i="13"/>
  <c r="BF125" i="13"/>
  <c r="BD125" i="13"/>
  <c r="BB125" i="13"/>
  <c r="BH52" i="13"/>
  <c r="BF52" i="13"/>
  <c r="BD52" i="13"/>
  <c r="BB52" i="13"/>
  <c r="BR48" i="13"/>
  <c r="BV194" i="13"/>
  <c r="BT194" i="13"/>
  <c r="BR194" i="13"/>
  <c r="BV121" i="13"/>
  <c r="BT121" i="13"/>
  <c r="BR121" i="13"/>
  <c r="BV48" i="13"/>
  <c r="BT48" i="13"/>
  <c r="BN194" i="13"/>
  <c r="BL194" i="13"/>
  <c r="BJ194" i="13"/>
  <c r="BH194" i="13"/>
  <c r="BF194" i="13"/>
  <c r="BD194" i="13"/>
  <c r="BB194" i="13"/>
  <c r="BN121" i="13"/>
  <c r="BL121" i="13"/>
  <c r="BJ121" i="13"/>
  <c r="BH121" i="13"/>
  <c r="BF121" i="13"/>
  <c r="BD121" i="13"/>
  <c r="BB121" i="13"/>
  <c r="BN48" i="13"/>
  <c r="BL48" i="13"/>
  <c r="BJ48" i="13"/>
  <c r="BH48" i="13"/>
  <c r="BF48" i="13"/>
  <c r="BD48" i="13"/>
  <c r="BB48" i="13"/>
  <c r="BB44" i="13"/>
  <c r="E206" i="13"/>
  <c r="E133" i="13"/>
  <c r="E60" i="13"/>
  <c r="L233" i="13" l="1"/>
  <c r="L237" i="13"/>
  <c r="L231" i="13"/>
  <c r="L235" i="13"/>
  <c r="BB163" i="13"/>
  <c r="CV129" i="13" s="1"/>
  <c r="BB236" i="13"/>
  <c r="BB90" i="13"/>
  <c r="CV56" i="13" s="1"/>
  <c r="L164" i="13"/>
  <c r="L162" i="13"/>
  <c r="L158" i="13"/>
  <c r="L160" i="13"/>
  <c r="L91" i="13"/>
  <c r="L89" i="13"/>
  <c r="L85" i="13"/>
  <c r="L87" i="13"/>
  <c r="BB75" i="13"/>
  <c r="AI195" i="13"/>
  <c r="S195" i="13"/>
  <c r="E195" i="13"/>
  <c r="BL190" i="13"/>
  <c r="BJ190" i="13"/>
  <c r="BH190" i="13"/>
  <c r="BF190" i="13"/>
  <c r="BD190" i="13"/>
  <c r="BB190" i="13"/>
  <c r="E190" i="13"/>
  <c r="E186" i="13"/>
  <c r="E184" i="13"/>
  <c r="AI122" i="13" l="1"/>
  <c r="S122" i="13"/>
  <c r="E122" i="13"/>
  <c r="BL117" i="13"/>
  <c r="BJ117" i="13"/>
  <c r="BH117" i="13"/>
  <c r="BF117" i="13"/>
  <c r="BD117" i="13"/>
  <c r="BB117" i="13"/>
  <c r="E117" i="13"/>
  <c r="E113" i="13"/>
  <c r="E111" i="13"/>
  <c r="BL44" i="13"/>
  <c r="BJ44" i="13"/>
  <c r="BH44" i="13"/>
  <c r="BF44" i="13"/>
  <c r="BD44" i="13"/>
  <c r="AU30" i="13" l="1"/>
  <c r="AU103" i="13" s="1"/>
  <c r="AU176" i="13" s="1"/>
  <c r="AI49" i="13" l="1"/>
  <c r="S49" i="13"/>
  <c r="E49" i="13"/>
  <c r="E44" i="13"/>
  <c r="E40" i="13"/>
  <c r="E38" i="13"/>
  <c r="J18" i="2" l="1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I18" i="2" l="1"/>
  <c r="AL18" i="2" s="1"/>
  <c r="H57" i="13" l="1"/>
  <c r="H203" i="13"/>
  <c r="H130" i="13"/>
</calcChain>
</file>

<file path=xl/comments1.xml><?xml version="1.0" encoding="utf-8"?>
<comments xmlns="http://schemas.openxmlformats.org/spreadsheetml/2006/main">
  <authors>
    <author>樋本 智恵子</author>
    <author>龍建設工業株式会社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最初の「</t>
        </r>
        <r>
          <rPr>
            <b/>
            <sz val="9"/>
            <color indexed="81"/>
            <rFont val="ＭＳ Ｐゴシック"/>
            <family val="3"/>
            <charset val="128"/>
          </rPr>
          <t>1</t>
        </r>
        <r>
          <rPr>
            <sz val="9"/>
            <color indexed="81"/>
            <rFont val="ＭＳ Ｐゴシック"/>
            <family val="3"/>
            <charset val="128"/>
          </rPr>
          <t>」を含め、</t>
        </r>
        <r>
          <rPr>
            <b/>
            <sz val="9"/>
            <color indexed="81"/>
            <rFont val="ＭＳ Ｐゴシック"/>
            <family val="3"/>
            <charset val="128"/>
          </rPr>
          <t>６桁</t>
        </r>
        <r>
          <rPr>
            <sz val="9"/>
            <color indexed="81"/>
            <rFont val="ＭＳ Ｐゴシック"/>
            <family val="3"/>
            <charset val="128"/>
          </rPr>
          <t>で入力して下さい。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>いずれかを選択して下さい。</t>
        </r>
      </text>
    </comment>
    <comment ref="I13" authorId="1" shapeId="0">
      <text>
        <r>
          <rPr>
            <sz val="9"/>
            <color indexed="81"/>
            <rFont val="MS P ゴシック"/>
            <family val="3"/>
            <charset val="128"/>
          </rPr>
          <t>大臣・知事のいずれかを選択して下さい。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許可番号が複数ある場合は、
工事内容に準じた工種の許可番号を記入して下さい。</t>
        </r>
      </text>
    </commen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>＜西暦で年月日＞
許可年月日でなく、</t>
        </r>
        <r>
          <rPr>
            <b/>
            <sz val="9"/>
            <color indexed="81"/>
            <rFont val="ＭＳ Ｐゴシック"/>
            <family val="3"/>
            <charset val="128"/>
          </rPr>
          <t>有効期限を入力</t>
        </r>
        <r>
          <rPr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AK15" authorId="0" shapeId="0">
      <text>
        <r>
          <rPr>
            <sz val="9"/>
            <color indexed="81"/>
            <rFont val="ＭＳ Ｐゴシック"/>
            <family val="3"/>
            <charset val="128"/>
          </rPr>
          <t>取得済みの許可工種に
チェックを入れて下さい。</t>
        </r>
      </text>
    </comment>
  </commentList>
</comments>
</file>

<file path=xl/comments2.xml><?xml version="1.0" encoding="utf-8"?>
<comments xmlns="http://schemas.openxmlformats.org/spreadsheetml/2006/main">
  <authors>
    <author>樋本 智恵子</author>
  </authors>
  <commentList>
    <comment ref="S6" authorId="0" shapeId="0">
      <text>
        <r>
          <rPr>
            <sz val="9"/>
            <color indexed="81"/>
            <rFont val="ＭＳ Ｐゴシック"/>
            <family val="3"/>
            <charset val="128"/>
          </rPr>
          <t>西暦４桁</t>
        </r>
      </text>
    </comment>
    <comment ref="W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３桁以内の任意の数字を入力して下さい。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弊社から送付する支払金通知書に表示しますので、貴社の照合にご利用下さい。
必要のない場合は、</t>
        </r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  <r>
          <rPr>
            <sz val="9"/>
            <color indexed="81"/>
            <rFont val="ＭＳ Ｐゴシック"/>
            <family val="3"/>
            <charset val="128"/>
          </rPr>
          <t>です。</t>
        </r>
      </text>
    </comment>
    <comment ref="S8" authorId="0" shapeId="0">
      <text>
        <r>
          <rPr>
            <sz val="9"/>
            <color indexed="81"/>
            <rFont val="ＭＳ Ｐゴシック"/>
            <family val="3"/>
            <charset val="128"/>
          </rPr>
          <t>いずれかを選択して下さい</t>
        </r>
      </text>
    </comment>
    <comment ref="CA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弊社担当者に確認して下さい。
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注文書の特記事項に記載の4桁の数字です。</t>
        </r>
      </text>
    </comment>
    <comment ref="BP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入力必須項目
</t>
        </r>
      </text>
    </comment>
    <comment ref="CA13" authorId="0" shapeId="0">
      <text>
        <r>
          <rPr>
            <sz val="9"/>
            <color indexed="81"/>
            <rFont val="ＭＳ Ｐゴシック"/>
            <family val="3"/>
            <charset val="128"/>
          </rPr>
          <t>請求内訳の欄に入力しきれない場合は、
「別紙内訳の通り｣等とし、1式で金額を入力して下さい。
貴社作成の内訳書等を必ず添付して下さい。</t>
        </r>
      </text>
    </comment>
    <comment ref="DQ13" authorId="0" shapeId="0">
      <text>
        <r>
          <rPr>
            <sz val="9"/>
            <color indexed="81"/>
            <rFont val="ＭＳ Ｐゴシック"/>
            <family val="3"/>
            <charset val="128"/>
          </rPr>
          <t>数量×単価の計算式を入れていますが、
修正可能です。</t>
        </r>
      </text>
    </comment>
    <comment ref="AJ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注文書の工事金額
(税抜き）
</t>
        </r>
      </text>
    </comment>
    <comment ref="S16" authorId="0" shapeId="0">
      <text>
        <r>
          <rPr>
            <sz val="9"/>
            <color indexed="81"/>
            <rFont val="ＭＳ Ｐゴシック"/>
            <family val="3"/>
            <charset val="128"/>
          </rPr>
          <t>前半10桁は、上記の本契約と同じ番号です。
（後半3桁の枝番のみ異なります。）
前半10桁が異なる契約は、別の請求書を作成して下さい。</t>
        </r>
      </text>
    </comment>
    <comment ref="DV18" authorId="0" shapeId="0">
      <text>
        <r>
          <rPr>
            <sz val="9"/>
            <color indexed="81"/>
            <rFont val="ＭＳ Ｐゴシック"/>
            <family val="3"/>
            <charset val="128"/>
          </rPr>
          <t>税率から自動計算しますが、
端数調整が必要な場合は修正して下さい。</t>
        </r>
      </text>
    </comment>
    <comment ref="CF22" authorId="0" shapeId="0">
      <text>
        <r>
          <rPr>
            <sz val="9"/>
            <color indexed="81"/>
            <rFont val="ＭＳ Ｐゴシック"/>
            <family val="3"/>
            <charset val="128"/>
          </rPr>
          <t>いずれかを
選択して下さい。</t>
        </r>
      </text>
    </comment>
    <comment ref="AJ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契約時の税率を入力して下さい。
</t>
        </r>
      </text>
    </comment>
    <comment ref="AO25" authorId="0" shapeId="0">
      <text>
        <r>
          <rPr>
            <sz val="9"/>
            <color indexed="81"/>
            <rFont val="ＭＳ Ｐゴシック"/>
            <family val="3"/>
            <charset val="128"/>
          </rPr>
          <t>税率から自動計算しますが、
端数調整が必要な場合は修正して下さい。</t>
        </r>
      </text>
    </comment>
  </commentList>
</comments>
</file>

<file path=xl/sharedStrings.xml><?xml version="1.0" encoding="utf-8"?>
<sst xmlns="http://schemas.openxmlformats.org/spreadsheetml/2006/main" count="1745" uniqueCount="170">
  <si>
    <t>工事名称</t>
    <rPh sb="0" eb="2">
      <t>コウジ</t>
    </rPh>
    <rPh sb="2" eb="4">
      <t>メイショウ</t>
    </rPh>
    <phoneticPr fontId="1"/>
  </si>
  <si>
    <t>工事
名称</t>
    <rPh sb="0" eb="2">
      <t>コウジ</t>
    </rPh>
    <rPh sb="3" eb="5">
      <t>メイショウ</t>
    </rPh>
    <phoneticPr fontId="1"/>
  </si>
  <si>
    <t>請 求 内 訳</t>
    <rPh sb="0" eb="1">
      <t>ショウ</t>
    </rPh>
    <rPh sb="2" eb="3">
      <t>モトム</t>
    </rPh>
    <rPh sb="4" eb="5">
      <t>ウチ</t>
    </rPh>
    <rPh sb="6" eb="7">
      <t>ヤク</t>
    </rPh>
    <phoneticPr fontId="1"/>
  </si>
  <si>
    <t>伝票No.</t>
    <rPh sb="0" eb="2">
      <t>デンピョウ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</si>
  <si>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</si>
  <si>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</si>
  <si>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</si>
  <si>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</si>
  <si>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t>取引先
コード</t>
    <rPh sb="0" eb="2">
      <t>トリヒキ</t>
    </rPh>
    <rPh sb="2" eb="3">
      <t>サキ</t>
    </rPh>
    <phoneticPr fontId="1"/>
  </si>
  <si>
    <t>工事
コード</t>
    <rPh sb="0" eb="2">
      <t>コウジ</t>
    </rPh>
    <phoneticPr fontId="1"/>
  </si>
  <si>
    <t>費目</t>
    <rPh sb="0" eb="2">
      <t>ヒモク</t>
    </rPh>
    <phoneticPr fontId="1"/>
  </si>
  <si>
    <t>請求No.</t>
    <rPh sb="0" eb="2">
      <t>セイキュウ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</si>
  <si>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</si>
  <si>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</si>
  <si>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</si>
  <si>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</si>
  <si>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修正　・　値引　・請求通り</t>
    <rPh sb="0" eb="2">
      <t>シュウセイ</t>
    </rPh>
    <rPh sb="5" eb="7">
      <t>ネビ</t>
    </rPh>
    <rPh sb="9" eb="11">
      <t>セイキュウ</t>
    </rPh>
    <rPh sb="11" eb="12">
      <t>トオ</t>
    </rPh>
    <phoneticPr fontId="1"/>
  </si>
  <si>
    <t>下記の通り請求致します</t>
    <rPh sb="0" eb="2">
      <t>カキ</t>
    </rPh>
    <rPh sb="3" eb="4">
      <t>トオ</t>
    </rPh>
    <rPh sb="5" eb="8">
      <t>セイキュウイタ</t>
    </rPh>
    <phoneticPr fontId="1"/>
  </si>
  <si>
    <t>決　　裁</t>
    <rPh sb="0" eb="1">
      <t>ケツ</t>
    </rPh>
    <rPh sb="3" eb="4">
      <t>サイ</t>
    </rPh>
    <phoneticPr fontId="1"/>
  </si>
  <si>
    <t>工　事　部</t>
    <rPh sb="0" eb="1">
      <t>タクミ</t>
    </rPh>
    <rPh sb="2" eb="3">
      <t>コト</t>
    </rPh>
    <rPh sb="4" eb="5">
      <t>ブ</t>
    </rPh>
    <phoneticPr fontId="1"/>
  </si>
  <si>
    <t>建　築　部</t>
    <rPh sb="0" eb="1">
      <t>ケン</t>
    </rPh>
    <rPh sb="2" eb="3">
      <t>チク</t>
    </rPh>
    <rPh sb="4" eb="5">
      <t>ブ</t>
    </rPh>
    <phoneticPr fontId="1"/>
  </si>
  <si>
    <t>管　理　部</t>
    <rPh sb="0" eb="1">
      <t>カン</t>
    </rPh>
    <rPh sb="2" eb="3">
      <t>リ</t>
    </rPh>
    <rPh sb="4" eb="5">
      <t>ブ</t>
    </rPh>
    <phoneticPr fontId="1"/>
  </si>
  <si>
    <t>RGS確認</t>
    <rPh sb="3" eb="5">
      <t>カクニン</t>
    </rPh>
    <phoneticPr fontId="1"/>
  </si>
  <si>
    <t>担当部門長</t>
    <rPh sb="0" eb="2">
      <t>タントウ</t>
    </rPh>
    <rPh sb="2" eb="5">
      <t>ブモンチョウ</t>
    </rPh>
    <phoneticPr fontId="1"/>
  </si>
  <si>
    <t>工事責任者</t>
    <rPh sb="0" eb="2">
      <t>コウジ</t>
    </rPh>
    <rPh sb="2" eb="5">
      <t>セキニンシャ</t>
    </rPh>
    <phoneticPr fontId="1"/>
  </si>
  <si>
    <t>RGS入力</t>
    <rPh sb="3" eb="5">
      <t>ニュウリョク</t>
    </rPh>
    <phoneticPr fontId="1"/>
  </si>
  <si>
    <t>工事担当者</t>
    <rPh sb="0" eb="2">
      <t>コウジ</t>
    </rPh>
    <rPh sb="2" eb="5">
      <t>タントウシャ</t>
    </rPh>
    <phoneticPr fontId="1"/>
  </si>
  <si>
    <t>〒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</si>
  <si>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</si>
  <si>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</si>
  <si>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FAX</t>
    <phoneticPr fontId="1"/>
  </si>
  <si>
    <t>TEL</t>
    <phoneticPr fontId="1"/>
  </si>
  <si>
    <t>【貴社情報】</t>
    <rPh sb="1" eb="3">
      <t>キシャ</t>
    </rPh>
    <rPh sb="3" eb="5">
      <t>ジョウホウ</t>
    </rPh>
    <phoneticPr fontId="1"/>
  </si>
  <si>
    <t>請求No　(任意）</t>
    <rPh sb="0" eb="2">
      <t>セイキュウ</t>
    </rPh>
    <rPh sb="6" eb="8">
      <t>ニンイ</t>
    </rPh>
    <phoneticPr fontId="1"/>
  </si>
  <si>
    <t>％</t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</si>
  <si>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</si>
  <si>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労務費</t>
    <rPh sb="0" eb="3">
      <t>ロウムヒ</t>
    </rPh>
    <phoneticPr fontId="1"/>
  </si>
  <si>
    <t>社会保険料率</t>
    <rPh sb="0" eb="2">
      <t>シャカイ</t>
    </rPh>
    <rPh sb="2" eb="4">
      <t>ホケン</t>
    </rPh>
    <rPh sb="4" eb="5">
      <t>リョウ</t>
    </rPh>
    <rPh sb="5" eb="6">
      <t>リツ</t>
    </rPh>
    <phoneticPr fontId="1"/>
  </si>
  <si>
    <t>社会保険適用率</t>
    <rPh sb="0" eb="2">
      <t>シャカイ</t>
    </rPh>
    <rPh sb="2" eb="4">
      <t>ホケン</t>
    </rPh>
    <rPh sb="4" eb="6">
      <t>テキヨウ</t>
    </rPh>
    <rPh sb="6" eb="7">
      <t>リツ</t>
    </rPh>
    <phoneticPr fontId="1"/>
  </si>
  <si>
    <t>許可番号</t>
    <rPh sb="0" eb="2">
      <t>キョカ</t>
    </rPh>
    <rPh sb="2" eb="4">
      <t>バンゴウ</t>
    </rPh>
    <phoneticPr fontId="1"/>
  </si>
  <si>
    <t>円</t>
    <rPh sb="0" eb="1">
      <t>エン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</si>
  <si>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</si>
  <si>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建設業許可の有効期限</t>
    <rPh sb="0" eb="3">
      <t>ケンセツギョウ</t>
    </rPh>
    <rPh sb="3" eb="5">
      <t>キョカ</t>
    </rPh>
    <rPh sb="6" eb="8">
      <t>ユウコウ</t>
    </rPh>
    <rPh sb="8" eb="10">
      <t>キゲン</t>
    </rPh>
    <phoneticPr fontId="1"/>
  </si>
  <si>
    <t>建設業許可工種</t>
    <rPh sb="0" eb="2">
      <t>ケンセツ</t>
    </rPh>
    <rPh sb="2" eb="3">
      <t>ギョウ</t>
    </rPh>
    <rPh sb="3" eb="5">
      <t>キョカ</t>
    </rPh>
    <rPh sb="5" eb="7">
      <t>コウシュ</t>
    </rPh>
    <phoneticPr fontId="1"/>
  </si>
  <si>
    <t>－</t>
    <phoneticPr fontId="1"/>
  </si>
  <si>
    <t>号</t>
    <rPh sb="0" eb="1">
      <t>ゴウ</t>
    </rPh>
    <phoneticPr fontId="1"/>
  </si>
  <si>
    <t>） 　第</t>
    <rPh sb="3" eb="4">
      <t>ダイ</t>
    </rPh>
    <phoneticPr fontId="1"/>
  </si>
  <si>
    <t>石</t>
    <rPh sb="0" eb="1">
      <t>イシ</t>
    </rPh>
    <phoneticPr fontId="1"/>
  </si>
  <si>
    <t>管</t>
    <rPh sb="0" eb="1">
      <t>カン</t>
    </rPh>
    <phoneticPr fontId="1"/>
  </si>
  <si>
    <t>鋼</t>
    <rPh sb="0" eb="1">
      <t>コウ</t>
    </rPh>
    <phoneticPr fontId="1"/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</si>
  <si>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</si>
  <si>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</si>
  <si>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</si>
  <si>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ヒダリ</t>
    </rPh>
    <phoneticPr fontId="1"/>
  </si>
  <si>
    <t>と</t>
    <phoneticPr fontId="1"/>
  </si>
  <si>
    <t>屋</t>
    <rPh sb="0" eb="1">
      <t>ヤ</t>
    </rPh>
    <phoneticPr fontId="1"/>
  </si>
  <si>
    <t>電</t>
    <rPh sb="0" eb="1">
      <t>デン</t>
    </rPh>
    <phoneticPr fontId="1"/>
  </si>
  <si>
    <t>タ</t>
    <phoneticPr fontId="1"/>
  </si>
  <si>
    <t>筋</t>
    <rPh sb="0" eb="1">
      <t>キン</t>
    </rPh>
    <phoneticPr fontId="1"/>
  </si>
  <si>
    <t>舗</t>
    <rPh sb="0" eb="1">
      <t>ホ</t>
    </rPh>
    <phoneticPr fontId="1"/>
  </si>
  <si>
    <t>し</t>
    <phoneticPr fontId="1"/>
  </si>
  <si>
    <t>板</t>
    <rPh sb="0" eb="1">
      <t>バン</t>
    </rPh>
    <phoneticPr fontId="1"/>
  </si>
  <si>
    <t>ガ</t>
    <phoneticPr fontId="1"/>
  </si>
  <si>
    <t>塗</t>
    <rPh sb="0" eb="1">
      <t>ヌリ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</si>
  <si>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</si>
  <si>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</si>
  <si>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</si>
  <si>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</si>
  <si>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</si>
  <si>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</si>
  <si>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</si>
  <si>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</si>
  <si>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</si>
  <si>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ショウ</t>
    </rPh>
    <phoneticPr fontId="1"/>
  </si>
  <si>
    <t>清</t>
    <rPh sb="0" eb="1">
      <t>キヨ</t>
    </rPh>
    <phoneticPr fontId="1"/>
  </si>
  <si>
    <t>解</t>
    <rPh sb="0" eb="1">
      <t>カイ</t>
    </rPh>
    <phoneticPr fontId="1"/>
  </si>
  <si>
    <t>許可工種（</t>
    <rPh sb="0" eb="2">
      <t>キョカ</t>
    </rPh>
    <rPh sb="2" eb="4">
      <t>コウシュ</t>
    </rPh>
    <phoneticPr fontId="1"/>
  </si>
  <si>
    <t>有効年月日</t>
    <rPh sb="0" eb="2">
      <t>ユウコウ</t>
    </rPh>
    <rPh sb="2" eb="5">
      <t>ネンガッピ</t>
    </rPh>
    <phoneticPr fontId="1"/>
  </si>
  <si>
    <t>許可 （</t>
    <rPh sb="0" eb="2">
      <t>キョカ</t>
    </rPh>
    <phoneticPr fontId="1"/>
  </si>
  <si>
    <t>請求締日の日付</t>
    <rPh sb="0" eb="2">
      <t>セイキュウ</t>
    </rPh>
    <rPh sb="2" eb="3">
      <t>シ</t>
    </rPh>
    <rPh sb="3" eb="4">
      <t>ヒ</t>
    </rPh>
    <rPh sb="5" eb="7">
      <t>ヒヅケ</t>
    </rPh>
    <phoneticPr fontId="1"/>
  </si>
  <si>
    <t>立替金内訳</t>
    <rPh sb="0" eb="1">
      <t>リツ</t>
    </rPh>
    <rPh sb="1" eb="2">
      <t>タイ</t>
    </rPh>
    <rPh sb="2" eb="3">
      <t>キン</t>
    </rPh>
    <rPh sb="3" eb="4">
      <t>ウチ</t>
    </rPh>
    <rPh sb="4" eb="5">
      <t>ヤク</t>
    </rPh>
    <phoneticPr fontId="1"/>
  </si>
  <si>
    <t>担当</t>
    <rPh sb="0" eb="2">
      <t>タントウ</t>
    </rPh>
    <phoneticPr fontId="1"/>
  </si>
  <si>
    <t>工事コード</t>
    <rPh sb="0" eb="2">
      <t>コウジ</t>
    </rPh>
    <phoneticPr fontId="1"/>
  </si>
  <si>
    <t>費目コード</t>
    <rPh sb="0" eb="2">
      <t>ヒモク</t>
    </rPh>
    <phoneticPr fontId="1"/>
  </si>
  <si>
    <t>-</t>
    <phoneticPr fontId="1"/>
  </si>
  <si>
    <t>注文書 No.</t>
    <rPh sb="0" eb="3">
      <t>チュウモンショ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</si>
  <si>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</si>
  <si>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注　文　書　 No.</t>
    <rPh sb="0" eb="1">
      <t>チュウ</t>
    </rPh>
    <rPh sb="2" eb="3">
      <t>ブン</t>
    </rPh>
    <rPh sb="4" eb="5">
      <t>ショ</t>
    </rPh>
    <phoneticPr fontId="1"/>
  </si>
  <si>
    <t>本　契　約</t>
    <rPh sb="0" eb="1">
      <t>ホン</t>
    </rPh>
    <rPh sb="2" eb="3">
      <t>チギリ</t>
    </rPh>
    <rPh sb="4" eb="5">
      <t>ヤク</t>
    </rPh>
    <phoneticPr fontId="1"/>
  </si>
  <si>
    <t>改　め　計</t>
    <rPh sb="0" eb="1">
      <t>アラタ</t>
    </rPh>
    <rPh sb="4" eb="5">
      <t>ケイ</t>
    </rPh>
    <phoneticPr fontId="1"/>
  </si>
  <si>
    <t>請　求　種　別</t>
    <rPh sb="0" eb="1">
      <t>ショウ</t>
    </rPh>
    <rPh sb="2" eb="3">
      <t>モトム</t>
    </rPh>
    <rPh sb="4" eb="5">
      <t>シュ</t>
    </rPh>
    <rPh sb="6" eb="7">
      <t>ベツ</t>
    </rPh>
    <phoneticPr fontId="1"/>
  </si>
  <si>
    <t>当　月　請　求　額　　(税抜)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ゼイヌキ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</si>
  <si>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</si>
  <si>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当　月　請　求　額　　(税込)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1" eb="15">
      <t>ゼイコミ</t>
    </rPh>
    <phoneticPr fontId="1"/>
  </si>
  <si>
    <t xml:space="preserve"> ① - ②</t>
    <phoneticPr fontId="1"/>
  </si>
  <si>
    <t>％）</t>
    <phoneticPr fontId="1"/>
  </si>
  <si>
    <t>査 定 内 訳</t>
    <rPh sb="0" eb="1">
      <t>サ</t>
    </rPh>
    <rPh sb="2" eb="3">
      <t>サダム</t>
    </rPh>
    <rPh sb="4" eb="5">
      <t>ウチ</t>
    </rPh>
    <rPh sb="6" eb="7">
      <t>ヤク</t>
    </rPh>
    <phoneticPr fontId="1"/>
  </si>
  <si>
    <t>備　考</t>
    <rPh sb="0" eb="1">
      <t>ソナエ</t>
    </rPh>
    <rPh sb="2" eb="3">
      <t>コウ</t>
    </rPh>
    <phoneticPr fontId="1"/>
  </si>
  <si>
    <t>契約　　改め計</t>
    <rPh sb="0" eb="1">
      <t>チギリ</t>
    </rPh>
    <rPh sb="1" eb="2">
      <t>ヤク</t>
    </rPh>
    <rPh sb="4" eb="5">
      <t>アラタ</t>
    </rPh>
    <rPh sb="6" eb="7">
      <t>ケイ</t>
    </rPh>
    <phoneticPr fontId="1"/>
  </si>
  <si>
    <t>出来高累計</t>
    <rPh sb="0" eb="1">
      <t>デ</t>
    </rPh>
    <rPh sb="1" eb="2">
      <t>キ</t>
    </rPh>
    <rPh sb="2" eb="3">
      <t>タカ</t>
    </rPh>
    <rPh sb="3" eb="4">
      <t>ルイ</t>
    </rPh>
    <rPh sb="4" eb="5">
      <t>ケイ</t>
    </rPh>
    <phoneticPr fontId="1"/>
  </si>
  <si>
    <t>前回迄支払累計</t>
    <rPh sb="0" eb="1">
      <t>マエ</t>
    </rPh>
    <rPh sb="1" eb="2">
      <t>カイ</t>
    </rPh>
    <rPh sb="2" eb="3">
      <t>マデ</t>
    </rPh>
    <rPh sb="3" eb="4">
      <t>シ</t>
    </rPh>
    <rPh sb="4" eb="5">
      <t>バライ</t>
    </rPh>
    <rPh sb="5" eb="6">
      <t>ルイ</t>
    </rPh>
    <rPh sb="6" eb="7">
      <t>ケイ</t>
    </rPh>
    <phoneticPr fontId="1"/>
  </si>
  <si>
    <t>消費税額 （</t>
    <rPh sb="0" eb="1">
      <t>ショウ</t>
    </rPh>
    <rPh sb="1" eb="2">
      <t>ヒ</t>
    </rPh>
    <rPh sb="2" eb="3">
      <t>ゼイ</t>
    </rPh>
    <rPh sb="3" eb="4">
      <t>ガク</t>
    </rPh>
    <phoneticPr fontId="1"/>
  </si>
  <si>
    <t>内払（　　　）回目 ・ 【未契約】内払（　　　）回目 ・ 精算 ・ 小口</t>
    <rPh sb="0" eb="2">
      <t>ウチバラ</t>
    </rPh>
    <rPh sb="7" eb="9">
      <t>カイメ</t>
    </rPh>
    <rPh sb="13" eb="16">
      <t>ミケイヤク</t>
    </rPh>
    <rPh sb="29" eb="31">
      <t>セイサン</t>
    </rPh>
    <rPh sb="34" eb="36">
      <t>コグチ</t>
    </rPh>
    <phoneticPr fontId="1"/>
  </si>
  <si>
    <t>消費税額  （</t>
    <rPh sb="0" eb="1">
      <t>ショウ</t>
    </rPh>
    <rPh sb="1" eb="2">
      <t>ヒ</t>
    </rPh>
    <rPh sb="2" eb="3">
      <t>ゼイ</t>
    </rPh>
    <rPh sb="3" eb="4">
      <t>ガク</t>
    </rPh>
    <phoneticPr fontId="1"/>
  </si>
  <si>
    <t xml:space="preserve">  備　考</t>
    <rPh sb="2" eb="3">
      <t>ソナエ</t>
    </rPh>
    <rPh sb="4" eb="5">
      <t>コウ</t>
    </rPh>
    <phoneticPr fontId="1"/>
  </si>
  <si>
    <t xml:space="preserve"> 当社査定額 （RGS入力）</t>
    <rPh sb="1" eb="2">
      <t>トウ</t>
    </rPh>
    <rPh sb="2" eb="3">
      <t>シャ</t>
    </rPh>
    <rPh sb="3" eb="4">
      <t>サ</t>
    </rPh>
    <rPh sb="4" eb="5">
      <t>サダム</t>
    </rPh>
    <rPh sb="5" eb="6">
      <t>ガク</t>
    </rPh>
    <rPh sb="11" eb="13">
      <t>ニュウリョク</t>
    </rPh>
    <phoneticPr fontId="1"/>
  </si>
  <si>
    <t>％）</t>
    <phoneticPr fontId="1"/>
  </si>
  <si>
    <t>）</t>
    <phoneticPr fontId="1"/>
  </si>
  <si>
    <r>
      <t>　龍建設工業株式会社　　</t>
    </r>
    <r>
      <rPr>
        <sz val="12"/>
        <color theme="1"/>
        <rFont val="ＭＳ Ｐ明朝"/>
        <family val="1"/>
        <charset val="128"/>
      </rPr>
      <t>御中</t>
    </r>
    <rPh sb="1" eb="6">
      <t>リュウ</t>
    </rPh>
    <rPh sb="6" eb="10">
      <t>カブ</t>
    </rPh>
    <rPh sb="12" eb="14">
      <t>オンチュウ</t>
    </rPh>
    <phoneticPr fontId="1"/>
  </si>
  <si>
    <t>前回迄支払残額</t>
    <rPh sb="0" eb="2">
      <t>ゼンカイ</t>
    </rPh>
    <rPh sb="2" eb="3">
      <t>マデ</t>
    </rPh>
    <rPh sb="3" eb="5">
      <t>シハラ</t>
    </rPh>
    <rPh sb="5" eb="7">
      <t>ザンガク</t>
    </rPh>
    <phoneticPr fontId="1"/>
  </si>
  <si>
    <t>作業日(期間)</t>
    <rPh sb="0" eb="2">
      <t>サギョウ</t>
    </rPh>
    <rPh sb="2" eb="3">
      <t>ビ</t>
    </rPh>
    <rPh sb="4" eb="6">
      <t>キカン</t>
    </rPh>
    <phoneticPr fontId="1"/>
  </si>
  <si>
    <t>請求内訳</t>
    <rPh sb="0" eb="2">
      <t>セイキュウ</t>
    </rPh>
    <rPh sb="2" eb="4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</si>
  <si>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</si>
  <si>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</si>
  <si>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</si>
  <si>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【法定福利費】</t>
    <rPh sb="1" eb="3">
      <t>ホウテイ</t>
    </rPh>
    <rPh sb="3" eb="5">
      <t>フクリ</t>
    </rPh>
    <rPh sb="5" eb="6">
      <t>ヒ</t>
    </rPh>
    <phoneticPr fontId="1"/>
  </si>
  <si>
    <t>当月請求額(税抜)</t>
    <rPh sb="0" eb="2">
      <t>トウゲツ</t>
    </rPh>
    <rPh sb="2" eb="4">
      <t>セイキュウ</t>
    </rPh>
    <rPh sb="4" eb="5">
      <t>ガク</t>
    </rPh>
    <rPh sb="6" eb="8">
      <t>ゼイヌキ</t>
    </rPh>
    <phoneticPr fontId="1"/>
  </si>
  <si>
    <t>消費税額</t>
    <rPh sb="0" eb="3">
      <t>ショウヒゼイ</t>
    </rPh>
    <rPh sb="3" eb="4">
      <t>ガク</t>
    </rPh>
    <phoneticPr fontId="1"/>
  </si>
  <si>
    <t>当月請求額(税込)</t>
    <rPh sb="0" eb="2">
      <t>トウゲツ</t>
    </rPh>
    <rPh sb="2" eb="4">
      <t>セイキュウ</t>
    </rPh>
    <rPh sb="4" eb="5">
      <t>ガク</t>
    </rPh>
    <phoneticPr fontId="1"/>
  </si>
  <si>
    <t>変更 (増減） 契約</t>
    <rPh sb="0" eb="1">
      <t>ヘン</t>
    </rPh>
    <rPh sb="1" eb="2">
      <t>サラ</t>
    </rPh>
    <rPh sb="4" eb="6">
      <t>ゾウゲン</t>
    </rPh>
    <rPh sb="8" eb="10">
      <t>ケイヤク</t>
    </rPh>
    <phoneticPr fontId="1"/>
  </si>
  <si>
    <t>【請求内容 ②】</t>
    <rPh sb="1" eb="3">
      <t>セイキュウ</t>
    </rPh>
    <rPh sb="3" eb="5">
      <t>ナイヨウ</t>
    </rPh>
    <phoneticPr fontId="1"/>
  </si>
  <si>
    <t>【請求内容 ①】</t>
    <rPh sb="1" eb="3">
      <t>セイキュウ</t>
    </rPh>
    <rPh sb="3" eb="5">
      <t>ナイヨウ</t>
    </rPh>
    <phoneticPr fontId="1"/>
  </si>
  <si>
    <t>協力会社控え</t>
    <rPh sb="0" eb="2">
      <t>キョウリョク</t>
    </rPh>
    <rPh sb="2" eb="4">
      <t>ガイシャ</t>
    </rPh>
    <rPh sb="4" eb="5">
      <t>ヒカ</t>
    </rPh>
    <phoneticPr fontId="1"/>
  </si>
  <si>
    <t>（副）現場控え</t>
    <rPh sb="1" eb="2">
      <t>フク</t>
    </rPh>
    <rPh sb="3" eb="5">
      <t>ゲンバ</t>
    </rPh>
    <rPh sb="5" eb="6">
      <t>ヒカ</t>
    </rPh>
    <phoneticPr fontId="1"/>
  </si>
  <si>
    <t>（正）本社提出</t>
    <rPh sb="1" eb="2">
      <t>セイ</t>
    </rPh>
    <rPh sb="3" eb="5">
      <t>ホンシャ</t>
    </rPh>
    <rPh sb="5" eb="7">
      <t>テイシュツ</t>
    </rPh>
    <phoneticPr fontId="1"/>
  </si>
  <si>
    <t xml:space="preserve">     本請求の支払合計</t>
    <rPh sb="5" eb="6">
      <t>ホン</t>
    </rPh>
    <rPh sb="6" eb="8">
      <t>セイキュウ</t>
    </rPh>
    <rPh sb="9" eb="11">
      <t>シハラ</t>
    </rPh>
    <rPh sb="11" eb="13">
      <t>ゴウケイ</t>
    </rPh>
    <phoneticPr fontId="1"/>
  </si>
  <si>
    <r>
      <t xml:space="preserve">当月請求額 </t>
    </r>
    <r>
      <rPr>
        <sz val="8"/>
        <color theme="1"/>
        <rFont val="ＭＳ Ｐ明朝"/>
        <family val="1"/>
        <charset val="128"/>
      </rPr>
      <t>（税込）</t>
    </r>
    <rPh sb="0" eb="1">
      <t>トウ</t>
    </rPh>
    <rPh sb="1" eb="2">
      <t>ツキ</t>
    </rPh>
    <rPh sb="2" eb="3">
      <t>ショウ</t>
    </rPh>
    <rPh sb="3" eb="4">
      <t>モトム</t>
    </rPh>
    <rPh sb="4" eb="5">
      <t>ガク</t>
    </rPh>
    <rPh sb="7" eb="8">
      <t>ゼイ</t>
    </rPh>
    <rPh sb="8" eb="9">
      <t>コミ</t>
    </rPh>
    <phoneticPr fontId="1"/>
  </si>
  <si>
    <t>建設業許可の有無</t>
    <rPh sb="0" eb="3">
      <t>ケンセツギョウ</t>
    </rPh>
    <rPh sb="3" eb="5">
      <t>キョカ</t>
    </rPh>
    <rPh sb="6" eb="8">
      <t>ウム</t>
    </rPh>
    <phoneticPr fontId="1"/>
  </si>
  <si>
    <t>は工事費に含む</t>
    <phoneticPr fontId="1"/>
  </si>
  <si>
    <t>法定福利費の有無</t>
    <rPh sb="0" eb="2">
      <t>ホウテイ</t>
    </rPh>
    <rPh sb="2" eb="4">
      <t>フクリ</t>
    </rPh>
    <rPh sb="4" eb="5">
      <t>ヒ</t>
    </rPh>
    <rPh sb="6" eb="8">
      <t>ウム</t>
    </rPh>
    <phoneticPr fontId="1"/>
  </si>
  <si>
    <t>　社会保険適用率を０％に設定して下さい。</t>
    <rPh sb="12" eb="14">
      <t>セッテイ</t>
    </rPh>
    <rPh sb="16" eb="17">
      <t>クダ</t>
    </rPh>
    <phoneticPr fontId="1"/>
  </si>
  <si>
    <t>作 業 日</t>
    <rPh sb="0" eb="1">
      <t>サク</t>
    </rPh>
    <rPh sb="2" eb="3">
      <t>ギョウ</t>
    </rPh>
    <rPh sb="4" eb="5">
      <t>ヒ</t>
    </rPh>
    <phoneticPr fontId="1"/>
  </si>
  <si>
    <t xml:space="preserve">  請  求  書</t>
    <rPh sb="2" eb="3">
      <t>ショウ</t>
    </rPh>
    <rPh sb="5" eb="6">
      <t>モトム</t>
    </rPh>
    <rPh sb="8" eb="9">
      <t>ショ</t>
    </rPh>
    <phoneticPr fontId="1"/>
  </si>
  <si>
    <t>契約種別</t>
    <rPh sb="0" eb="2">
      <t>ケイヤク</t>
    </rPh>
    <rPh sb="2" eb="4">
      <t>シュベツ</t>
    </rPh>
    <phoneticPr fontId="1"/>
  </si>
  <si>
    <r>
      <t xml:space="preserve">  控除先</t>
    </r>
    <r>
      <rPr>
        <sz val="8"/>
        <rFont val="ＭＳ Ｐ明朝"/>
        <family val="1"/>
        <charset val="128"/>
      </rPr>
      <t xml:space="preserve"> （取引先コード・会社名）</t>
    </r>
    <rPh sb="2" eb="4">
      <t>コウジョ</t>
    </rPh>
    <rPh sb="4" eb="5">
      <t>サキ</t>
    </rPh>
    <rPh sb="7" eb="9">
      <t>トリヒキ</t>
    </rPh>
    <rPh sb="9" eb="10">
      <t>サキ</t>
    </rPh>
    <rPh sb="14" eb="16">
      <t>カイシャ</t>
    </rPh>
    <rPh sb="16" eb="17">
      <t>メイ</t>
    </rPh>
    <phoneticPr fontId="1"/>
  </si>
  <si>
    <r>
      <t xml:space="preserve">     支払金額　</t>
    </r>
    <r>
      <rPr>
        <sz val="8"/>
        <rFont val="ＭＳ Ｐ明朝"/>
        <family val="1"/>
        <charset val="128"/>
      </rPr>
      <t>（税込）</t>
    </r>
    <rPh sb="5" eb="6">
      <t>シ</t>
    </rPh>
    <rPh sb="6" eb="7">
      <t>バライ</t>
    </rPh>
    <rPh sb="7" eb="8">
      <t>キン</t>
    </rPh>
    <rPh sb="8" eb="9">
      <t>ガク</t>
    </rPh>
    <phoneticPr fontId="1"/>
  </si>
  <si>
    <r>
      <t xml:space="preserve">     </t>
    </r>
    <r>
      <rPr>
        <sz val="9"/>
        <rFont val="ＭＳ Ｐ明朝"/>
        <family val="1"/>
        <charset val="128"/>
      </rPr>
      <t>戻入（立替金） 合計　</t>
    </r>
    <r>
      <rPr>
        <sz val="8"/>
        <rFont val="ＭＳ Ｐ明朝"/>
        <family val="1"/>
        <charset val="128"/>
      </rPr>
      <t xml:space="preserve"> (税込）</t>
    </r>
    <rPh sb="5" eb="6">
      <t>モド</t>
    </rPh>
    <rPh sb="6" eb="7">
      <t>イ</t>
    </rPh>
    <rPh sb="8" eb="10">
      <t>タテカエ</t>
    </rPh>
    <rPh sb="10" eb="11">
      <t>キン</t>
    </rPh>
    <rPh sb="13" eb="15">
      <t>ゴウケイ</t>
    </rPh>
    <rPh sb="18" eb="20">
      <t>ゼイコミ</t>
    </rPh>
    <phoneticPr fontId="1"/>
  </si>
  <si>
    <t>契約金額　（税抜き）</t>
    <rPh sb="0" eb="2">
      <t>ケイヤク</t>
    </rPh>
    <rPh sb="2" eb="4">
      <t>キンガク</t>
    </rPh>
    <rPh sb="6" eb="7">
      <t>ゼイ</t>
    </rPh>
    <rPh sb="7" eb="8">
      <t>ヌ</t>
    </rPh>
    <phoneticPr fontId="1"/>
  </si>
  <si>
    <t xml:space="preserve"> ①</t>
    <phoneticPr fontId="1"/>
  </si>
  <si>
    <t xml:space="preserve"> ②</t>
    <phoneticPr fontId="1"/>
  </si>
  <si>
    <t>取 引 先 コ ー ド</t>
    <rPh sb="0" eb="1">
      <t>トリ</t>
    </rPh>
    <rPh sb="2" eb="3">
      <t>イン</t>
    </rPh>
    <rPh sb="4" eb="5">
      <t>サキ</t>
    </rPh>
    <phoneticPr fontId="1"/>
  </si>
  <si>
    <t>郵 　便 　番 　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</si>
  <si>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</si>
  <si>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Ｔ　  E  　L</t>
    <phoneticPr fontId="1"/>
  </si>
  <si>
    <t>F  　A　  X</t>
    <phoneticPr fontId="1"/>
  </si>
  <si>
    <t>社 　　　名</t>
    <rPh sb="0" eb="1">
      <t>シャ</t>
    </rPh>
    <rPh sb="5" eb="6">
      <t>メイ</t>
    </rPh>
    <phoneticPr fontId="1"/>
  </si>
  <si>
    <t>住 　　　所</t>
    <rPh sb="0" eb="1">
      <t>ジュウ</t>
    </rPh>
    <rPh sb="5" eb="6">
      <t>ショ</t>
    </rPh>
    <phoneticPr fontId="1"/>
  </si>
  <si>
    <r>
      <t>【契約内容】　</t>
    </r>
    <r>
      <rPr>
        <sz val="10"/>
        <color theme="1"/>
        <rFont val="ＭＳ Ｐゴシック"/>
        <family val="3"/>
        <charset val="128"/>
        <scheme val="minor"/>
      </rPr>
      <t>　※</t>
    </r>
    <r>
      <rPr>
        <b/>
        <sz val="10"/>
        <color theme="1"/>
        <rFont val="ＭＳ Ｐゴシック"/>
        <family val="3"/>
        <charset val="128"/>
        <scheme val="minor"/>
      </rPr>
      <t>注文書の記載内容</t>
    </r>
    <r>
      <rPr>
        <sz val="10"/>
        <color theme="1"/>
        <rFont val="ＭＳ Ｐゴシック"/>
        <family val="3"/>
        <charset val="128"/>
        <scheme val="minor"/>
      </rPr>
      <t>を入力して下さい。</t>
    </r>
    <rPh sb="1" eb="3">
      <t>ケイヤク</t>
    </rPh>
    <rPh sb="3" eb="5">
      <t>ナイヨウ</t>
    </rPh>
    <rPh sb="9" eb="12">
      <t>チュウモンショ</t>
    </rPh>
    <rPh sb="13" eb="15">
      <t>キサイ</t>
    </rPh>
    <rPh sb="15" eb="17">
      <t>ナイヨウ</t>
    </rPh>
    <rPh sb="18" eb="20">
      <t>ニュウリョク</t>
    </rPh>
    <rPh sb="22" eb="23">
      <t>クダ</t>
    </rPh>
    <phoneticPr fontId="1"/>
  </si>
  <si>
    <t>　適用除外の場合、労務費・保険料率は入力し、</t>
    <rPh sb="1" eb="3">
      <t>テキヨウ</t>
    </rPh>
    <rPh sb="3" eb="5">
      <t>ジョガイ</t>
    </rPh>
    <rPh sb="6" eb="8">
      <t>バアイ</t>
    </rPh>
    <rPh sb="9" eb="12">
      <t>ロウムヒ</t>
    </rPh>
    <rPh sb="13" eb="15">
      <t>ホケン</t>
    </rPh>
    <rPh sb="15" eb="16">
      <t>リョウ</t>
    </rPh>
    <rPh sb="16" eb="17">
      <t>リツ</t>
    </rPh>
    <rPh sb="18" eb="20">
      <t>ニュウリョク</t>
    </rPh>
    <phoneticPr fontId="1"/>
  </si>
  <si>
    <t>取引先コード</t>
    <phoneticPr fontId="29"/>
  </si>
  <si>
    <t>労務/外注</t>
    <rPh sb="0" eb="2">
      <t>ロウム</t>
    </rPh>
    <rPh sb="3" eb="5">
      <t>ガイチュウ</t>
    </rPh>
    <phoneticPr fontId="1"/>
  </si>
  <si>
    <t>以下の項目（緑色の箇所）</t>
    <rPh sb="0" eb="2">
      <t>イカ</t>
    </rPh>
    <rPh sb="3" eb="5">
      <t>コウモク</t>
    </rPh>
    <rPh sb="6" eb="8">
      <t>ミドリイロ</t>
    </rPh>
    <rPh sb="9" eb="11">
      <t>カショ</t>
    </rPh>
    <phoneticPr fontId="1"/>
  </si>
  <si>
    <t>最初に貴社情報を入力して下さい。　（入力内容が請求書に反映されます。）</t>
    <rPh sb="0" eb="2">
      <t>サイショ</t>
    </rPh>
    <rPh sb="3" eb="5">
      <t>キシャ</t>
    </rPh>
    <rPh sb="5" eb="7">
      <t>ジョウホウ</t>
    </rPh>
    <rPh sb="8" eb="10">
      <t>ニュウリョク</t>
    </rPh>
    <rPh sb="12" eb="13">
      <t>クダ</t>
    </rPh>
    <rPh sb="18" eb="20">
      <t>ニュウリョク</t>
    </rPh>
    <rPh sb="20" eb="22">
      <t>ナイヨウ</t>
    </rPh>
    <rPh sb="23" eb="26">
      <t>セイキュウショ</t>
    </rPh>
    <rPh sb="27" eb="29">
      <t>ハンエイ</t>
    </rPh>
    <phoneticPr fontId="1"/>
  </si>
  <si>
    <t>を入力して下さい。（入力内容が請求書に反映されます。）　印刷すると、請求書が３枚出力されますので、２枚（（正）本社提出、（副）現場控え）を提出して下さい。</t>
    <rPh sb="5" eb="6">
      <t>クダ</t>
    </rPh>
    <rPh sb="10" eb="12">
      <t>ニュウリョク</t>
    </rPh>
    <rPh sb="12" eb="14">
      <t>ナイヨウ</t>
    </rPh>
    <rPh sb="15" eb="18">
      <t>セイキュウショ</t>
    </rPh>
    <rPh sb="19" eb="21">
      <t>ハンエイ</t>
    </rPh>
    <rPh sb="28" eb="30">
      <t>インサツ</t>
    </rPh>
    <rPh sb="34" eb="37">
      <t>セイキュウショ</t>
    </rPh>
    <rPh sb="39" eb="40">
      <t>マイ</t>
    </rPh>
    <rPh sb="40" eb="42">
      <t>シュツリョク</t>
    </rPh>
    <rPh sb="50" eb="51">
      <t>マイ</t>
    </rPh>
    <phoneticPr fontId="1"/>
  </si>
  <si>
    <t>　　1. 請求書は毎月15日締切、20日現場必着です。　　2. 当社の支払日は 労務業者　翌月16日、 外注業者　翌月末日です。 尚、支払日が土日、祝日及び当社の休業日と重なった場合、当社の翌営業日の支払となります。　</t>
    <rPh sb="5" eb="8">
      <t>セイキュウショ</t>
    </rPh>
    <rPh sb="9" eb="11">
      <t>マイツキ</t>
    </rPh>
    <rPh sb="13" eb="14">
      <t>ニチ</t>
    </rPh>
    <rPh sb="14" eb="16">
      <t>シメキリ</t>
    </rPh>
    <rPh sb="19" eb="20">
      <t>ニチ</t>
    </rPh>
    <rPh sb="20" eb="22">
      <t>ゲンバ</t>
    </rPh>
    <rPh sb="22" eb="24">
      <t>ヒッチャク</t>
    </rPh>
    <phoneticPr fontId="1"/>
  </si>
  <si>
    <t>確認</t>
    <rPh sb="0" eb="2">
      <t>カクニン</t>
    </rPh>
    <phoneticPr fontId="1"/>
  </si>
  <si>
    <t>□</t>
    <phoneticPr fontId="1"/>
  </si>
  <si>
    <t>　＜お支払に際しての注意事項＞</t>
    <rPh sb="3" eb="5">
      <t>シハライ</t>
    </rPh>
    <rPh sb="6" eb="7">
      <t>サイ</t>
    </rPh>
    <rPh sb="10" eb="12">
      <t>チュウイ</t>
    </rPh>
    <rPh sb="12" eb="14">
      <t>ジコウ</t>
    </rPh>
    <phoneticPr fontId="1"/>
  </si>
  <si>
    <t>　＜お支払に際しての注意事項＞</t>
    <phoneticPr fontId="1"/>
  </si>
  <si>
    <t>1. 請求書は毎月15日締切、20日現場必着です。
　 提出期限は厳守願います。</t>
    <rPh sb="28" eb="30">
      <t>テイシュツ</t>
    </rPh>
    <rPh sb="30" eb="32">
      <t>キゲン</t>
    </rPh>
    <rPh sb="33" eb="35">
      <t>ゲンシュ</t>
    </rPh>
    <rPh sb="35" eb="36">
      <t>ネガ</t>
    </rPh>
    <phoneticPr fontId="1"/>
  </si>
  <si>
    <t>2. 当社の支払日は 労務業者　翌月16日、 外注業者　翌月末日です。
　 尚、支払日が土日、祝日及び当社の休業日と重なった場合、
　 当社の翌営業日の支払となります。　</t>
    <rPh sb="38" eb="39">
      <t>ナオ</t>
    </rPh>
    <rPh sb="40" eb="43">
      <t>シハライビ</t>
    </rPh>
    <phoneticPr fontId="1"/>
  </si>
  <si>
    <t>5. 支払金額合計より振込手数料を控除します。</t>
    <phoneticPr fontId="1"/>
  </si>
  <si>
    <t>　　控除します。 　労務業者：支払金額合計(税抜)に 1.5/1,000の率を乗じた金額　　外注業者：支払金額合計(税抜)に 1.0/1,000の率を乗じた金額　　材料業者：支払金額合計(税抜)に 0.5/1,000の率を乗じた金額　　　5. 支払金額合計より振込手数料を控除します。</t>
    <rPh sb="10" eb="12">
      <t>ロウム</t>
    </rPh>
    <rPh sb="12" eb="14">
      <t>ギョウシャ</t>
    </rPh>
    <rPh sb="15" eb="17">
      <t>シハライ</t>
    </rPh>
    <rPh sb="18" eb="19">
      <t>ガク</t>
    </rPh>
    <rPh sb="19" eb="21">
      <t>ゴウケイ</t>
    </rPh>
    <rPh sb="22" eb="24">
      <t>ゼイヌキ</t>
    </rPh>
    <rPh sb="37" eb="38">
      <t>リツ</t>
    </rPh>
    <rPh sb="39" eb="40">
      <t>ジョウ</t>
    </rPh>
    <rPh sb="42" eb="44">
      <t>キンガク</t>
    </rPh>
    <rPh sb="46" eb="48">
      <t>ガイチュウ</t>
    </rPh>
    <rPh sb="82" eb="84">
      <t>ザイリョウ</t>
    </rPh>
    <rPh sb="126" eb="128">
      <t>ゴウケイ</t>
    </rPh>
    <phoneticPr fontId="1"/>
  </si>
  <si>
    <t>4. 支払金額合計が100,000円(税抜)以上は、協力会費として以下の
 　金額を控除します。
　 労務業者：支払金額合計(税抜)に 1.5/1,000の率を乗じた金額
　 外注業者：支払金額合計(税抜)に 1.0/1,000の率を乗じた金額
 　材料業者：支払金額合計(税抜)に 0.5/1,000の率を乗じた金額</t>
    <phoneticPr fontId="1"/>
  </si>
  <si>
    <r>
      <t xml:space="preserve">当月請求額 </t>
    </r>
    <r>
      <rPr>
        <sz val="8"/>
        <color theme="1"/>
        <rFont val="ＭＳ Ｐ明朝"/>
        <family val="1"/>
        <charset val="128"/>
      </rPr>
      <t>（税抜）</t>
    </r>
    <rPh sb="8" eb="9">
      <t>ヌ</t>
    </rPh>
    <phoneticPr fontId="1"/>
  </si>
  <si>
    <r>
      <t xml:space="preserve">当月請求額 </t>
    </r>
    <r>
      <rPr>
        <sz val="8"/>
        <color theme="1"/>
        <rFont val="ＭＳ Ｐ明朝"/>
        <family val="1"/>
        <charset val="128"/>
      </rPr>
      <t>（税抜）</t>
    </r>
    <phoneticPr fontId="1"/>
  </si>
  <si>
    <t>　　3. 支払金額合計が 2,000,000円(税込)未満は銀行振込による現金支払い、 2,000,000円(税込)以上はサイト60日の手形払いです。 尚、支払条件並びに振込先銀行は初期登録に準じます。　　4. 支払金額合計が100,000円(税抜)以上は、協力会費として以下の金額を</t>
    <rPh sb="5" eb="7">
      <t>シハライ</t>
    </rPh>
    <rPh sb="7" eb="9">
      <t>キンガク</t>
    </rPh>
    <rPh sb="9" eb="11">
      <t>ゴウケイ</t>
    </rPh>
    <rPh sb="22" eb="23">
      <t>エン</t>
    </rPh>
    <rPh sb="24" eb="26">
      <t>ゼイコミ</t>
    </rPh>
    <rPh sb="27" eb="29">
      <t>ミマン</t>
    </rPh>
    <rPh sb="30" eb="32">
      <t>ギンコウ</t>
    </rPh>
    <rPh sb="32" eb="34">
      <t>フリコミ</t>
    </rPh>
    <rPh sb="37" eb="39">
      <t>ゲンキン</t>
    </rPh>
    <rPh sb="39" eb="41">
      <t>シハラ</t>
    </rPh>
    <rPh sb="53" eb="54">
      <t>エン</t>
    </rPh>
    <rPh sb="55" eb="57">
      <t>ゼイコミ</t>
    </rPh>
    <rPh sb="58" eb="60">
      <t>イジョウ</t>
    </rPh>
    <rPh sb="66" eb="67">
      <t>ニチ</t>
    </rPh>
    <rPh sb="68" eb="70">
      <t>テガタ</t>
    </rPh>
    <rPh sb="70" eb="71">
      <t>バラ</t>
    </rPh>
    <rPh sb="76" eb="77">
      <t>ナオ</t>
    </rPh>
    <rPh sb="78" eb="80">
      <t>シハライ</t>
    </rPh>
    <rPh sb="80" eb="82">
      <t>ジョウケン</t>
    </rPh>
    <rPh sb="82" eb="83">
      <t>ナラ</t>
    </rPh>
    <rPh sb="85" eb="87">
      <t>フリコミ</t>
    </rPh>
    <rPh sb="87" eb="88">
      <t>サキ</t>
    </rPh>
    <rPh sb="88" eb="90">
      <t>ギンコウ</t>
    </rPh>
    <rPh sb="91" eb="93">
      <t>ショキ</t>
    </rPh>
    <rPh sb="93" eb="95">
      <t>トウロク</t>
    </rPh>
    <rPh sb="96" eb="97">
      <t>ジュン</t>
    </rPh>
    <phoneticPr fontId="1"/>
  </si>
  <si>
    <t>3. 支払金額合計が 2,000,000円(税込)未満は銀行振込による現金支払
                           2,000,000円(税込)以上はサイト60日の手形払です。
　 尚、支払条件並びに振込先銀行は初期登録に準じます。
　 登録内容に変更がある場合は、本社管理部まで必ずご連絡下さい。</t>
    <rPh sb="128" eb="130">
      <t>トウロク</t>
    </rPh>
    <rPh sb="130" eb="132">
      <t>ナイヨウ</t>
    </rPh>
    <rPh sb="133" eb="135">
      <t>ヘンコウ</t>
    </rPh>
    <rPh sb="138" eb="140">
      <t>バアイ</t>
    </rPh>
    <rPh sb="142" eb="144">
      <t>ホンシャ</t>
    </rPh>
    <rPh sb="144" eb="146">
      <t>カンリ</t>
    </rPh>
    <rPh sb="146" eb="147">
      <t>ブ</t>
    </rPh>
    <rPh sb="149" eb="150">
      <t>カナラ</t>
    </rPh>
    <rPh sb="152" eb="154">
      <t>レンラク</t>
    </rPh>
    <rPh sb="154" eb="155">
      <t>クダ</t>
    </rPh>
    <phoneticPr fontId="1"/>
  </si>
  <si>
    <t>労</t>
  </si>
  <si>
    <t>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</si>
</sst>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6" formatCode="&quot;¥&quot;#,##0;[Red]&quot;¥&quot;\-#,##0"/>
    <numFmt numFmtId="176" formatCode="#,##0_ "/>
    <numFmt numFmtId="177" formatCode="m/d;@"/>
    <numFmt numFmtId="178" formatCode="[$¥-411]#,##0;\-[$¥-411]#,##0"/>
    <numFmt numFmtId="179" formatCode="#,##0.000_ "/>
    <numFmt numFmtId="180" formatCode="[$-F800]dddd\,\ mmmm\ dd\,\ yyyy"/>
    <numFmt numFmtId="181" formatCode="#,##0.00_ "/>
    <numFmt numFmtId="182" formatCode="0.000%"/>
    <numFmt numFmtId="183" formatCode="0_ "/>
  </numFmts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8" tint="0.39997558519241921"/>
      </left>
      <right/>
      <top style="thick">
        <color theme="8" tint="0.39997558519241921"/>
      </top>
      <bottom/>
      <diagonal/>
    </border>
    <border>
      <left/>
      <right/>
      <top style="thick">
        <color theme="8" tint="0.39997558519241921"/>
      </top>
      <bottom/>
      <diagonal/>
    </border>
    <border>
      <left style="thick">
        <color theme="8" tint="0.39997558519241921"/>
      </left>
      <right/>
      <top/>
      <bottom/>
      <diagonal/>
    </border>
    <border>
      <left style="thick">
        <color theme="8" tint="0.39997558519241921"/>
      </left>
      <right/>
      <top/>
      <bottom style="thick">
        <color theme="8" tint="0.39997558519241921"/>
      </bottom>
      <diagonal/>
    </border>
    <border>
      <left/>
      <right/>
      <top/>
      <bottom style="thick">
        <color theme="8" tint="0.39997558519241921"/>
      </bottom>
      <diagonal/>
    </border>
    <border>
      <left style="thick">
        <color theme="9" tint="0.39997558519241921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theme="9" tint="0.39997558519241921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/>
      <right style="thick">
        <color theme="8" tint="0.39994506668294322"/>
      </right>
      <top style="thick">
        <color theme="8" tint="0.39997558519241921"/>
      </top>
      <bottom/>
      <diagonal/>
    </border>
    <border>
      <left/>
      <right style="thick">
        <color theme="8" tint="0.39994506668294322"/>
      </right>
      <top/>
      <bottom/>
      <diagonal/>
    </border>
    <border>
      <left/>
      <right style="thick">
        <color theme="8" tint="0.39994506668294322"/>
      </right>
      <top/>
      <bottom style="thick">
        <color theme="8" tint="0.3999755851924192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theme="9" tint="0.39997558519241921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/>
      <right style="thick">
        <color theme="9" tint="0.39994506668294322"/>
      </right>
      <top/>
      <bottom/>
      <diagonal/>
    </border>
    <border>
      <left/>
      <right style="thick">
        <color theme="9" tint="0.39994506668294322"/>
      </right>
      <top/>
      <bottom style="thick">
        <color theme="9" tint="0.3999450666829432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 applyAlignment="1">
      <alignment vertical="center"/>
    </xf>
    <xf numFmtId="0" fontId="6" fillId="0" borderId="10" xfId="0" applyFont="1" applyBorder="1">
      <alignment vertical="center"/>
    </xf>
    <xf numFmtId="0" fontId="9" fillId="0" borderId="0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6" fillId="0" borderId="0" xfId="0" applyFont="1" applyBorder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5" fillId="3" borderId="34" xfId="0" applyFont="1" applyFill="1" applyBorder="1" applyAlignment="1" applyProtection="1">
      <alignment vertical="center" textRotation="255"/>
    </xf>
    <xf numFmtId="0" fontId="25" fillId="3" borderId="35" xfId="0" applyFont="1" applyFill="1" applyBorder="1" applyAlignment="1" applyProtection="1">
      <alignment vertical="center" textRotation="255"/>
    </xf>
    <xf numFmtId="0" fontId="25" fillId="3" borderId="36" xfId="0" applyFont="1" applyFill="1" applyBorder="1" applyAlignment="1" applyProtection="1">
      <alignment vertical="center" textRotation="255"/>
    </xf>
    <xf numFmtId="0" fontId="18" fillId="3" borderId="37" xfId="0" applyFont="1" applyFill="1" applyBorder="1" applyAlignment="1" applyProtection="1">
      <alignment vertical="center"/>
    </xf>
    <xf numFmtId="0" fontId="18" fillId="3" borderId="38" xfId="0" applyFont="1" applyFill="1" applyBorder="1" applyAlignment="1" applyProtection="1">
      <alignment vertical="center"/>
    </xf>
    <xf numFmtId="0" fontId="18" fillId="3" borderId="39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28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20" fillId="3" borderId="28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26" fillId="0" borderId="54" xfId="0" applyFont="1" applyBorder="1" applyProtection="1">
      <alignment vertical="center"/>
      <protection locked="0"/>
    </xf>
    <xf numFmtId="0" fontId="27" fillId="0" borderId="54" xfId="0" applyFont="1" applyBorder="1" applyAlignment="1" applyProtection="1">
      <alignment vertical="center"/>
      <protection locked="0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8" fillId="0" borderId="1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0" fillId="7" borderId="79" xfId="0" applyFill="1" applyBorder="1">
      <alignment vertical="center"/>
    </xf>
    <xf numFmtId="0" fontId="0" fillId="7" borderId="80" xfId="0" applyFill="1" applyBorder="1">
      <alignment vertical="center"/>
    </xf>
    <xf numFmtId="0" fontId="6" fillId="7" borderId="80" xfId="0" applyFont="1" applyFill="1" applyBorder="1">
      <alignment vertical="center"/>
    </xf>
    <xf numFmtId="0" fontId="0" fillId="7" borderId="81" xfId="0" applyFill="1" applyBorder="1">
      <alignment vertical="center"/>
    </xf>
    <xf numFmtId="0" fontId="0" fillId="7" borderId="45" xfId="0" applyFill="1" applyBorder="1">
      <alignment vertical="center"/>
    </xf>
    <xf numFmtId="0" fontId="44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0" fillId="7" borderId="0" xfId="0" applyFill="1" applyBorder="1">
      <alignment vertical="center"/>
    </xf>
    <xf numFmtId="0" fontId="6" fillId="7" borderId="0" xfId="0" applyFont="1" applyFill="1" applyBorder="1">
      <alignment vertical="center"/>
    </xf>
    <xf numFmtId="0" fontId="0" fillId="7" borderId="82" xfId="0" applyFill="1" applyBorder="1">
      <alignment vertical="center"/>
    </xf>
    <xf numFmtId="0" fontId="2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0" fillId="7" borderId="51" xfId="0" applyFill="1" applyBorder="1">
      <alignment vertical="center"/>
    </xf>
    <xf numFmtId="0" fontId="18" fillId="7" borderId="0" xfId="0" applyFont="1" applyFill="1" applyBorder="1">
      <alignment vertical="center"/>
    </xf>
    <xf numFmtId="0" fontId="6" fillId="7" borderId="82" xfId="0" applyFont="1" applyFill="1" applyBorder="1">
      <alignment vertical="center"/>
    </xf>
    <xf numFmtId="0" fontId="6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6" fillId="7" borderId="52" xfId="0" applyFont="1" applyFill="1" applyBorder="1">
      <alignment vertical="center"/>
    </xf>
    <xf numFmtId="0" fontId="0" fillId="7" borderId="52" xfId="0" applyFill="1" applyBorder="1">
      <alignment vertical="center"/>
    </xf>
    <xf numFmtId="0" fontId="6" fillId="7" borderId="83" xfId="0" applyFont="1" applyFill="1" applyBorder="1">
      <alignment vertical="center"/>
    </xf>
    <xf numFmtId="0" fontId="31" fillId="7" borderId="0" xfId="0" applyFont="1" applyFill="1" applyBorder="1">
      <alignment vertical="center"/>
    </xf>
    <xf numFmtId="0" fontId="0" fillId="0" borderId="0" xfId="0" applyFill="1">
      <alignment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0" fillId="8" borderId="40" xfId="0" applyFill="1" applyBorder="1">
      <alignment vertical="center"/>
    </xf>
    <xf numFmtId="0" fontId="0" fillId="8" borderId="42" xfId="0" applyFill="1" applyBorder="1">
      <alignment vertical="center"/>
    </xf>
    <xf numFmtId="0" fontId="26" fillId="8" borderId="42" xfId="0" applyFont="1" applyFill="1" applyBorder="1">
      <alignment vertical="center"/>
    </xf>
    <xf numFmtId="0" fontId="26" fillId="8" borderId="42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0" fillId="8" borderId="41" xfId="0" applyFill="1" applyBorder="1">
      <alignment vertical="center"/>
    </xf>
    <xf numFmtId="0" fontId="0" fillId="8" borderId="53" xfId="0" applyFill="1" applyBorder="1">
      <alignment vertical="center"/>
    </xf>
    <xf numFmtId="0" fontId="0" fillId="8" borderId="0" xfId="0" applyFill="1" applyBorder="1">
      <alignment vertical="center"/>
    </xf>
    <xf numFmtId="0" fontId="3" fillId="8" borderId="0" xfId="0" applyFont="1" applyFill="1" applyBorder="1" applyAlignment="1">
      <alignment vertical="center"/>
    </xf>
    <xf numFmtId="0" fontId="0" fillId="8" borderId="54" xfId="0" applyFill="1" applyBorder="1">
      <alignment vertical="center"/>
    </xf>
    <xf numFmtId="0" fontId="0" fillId="8" borderId="0" xfId="0" applyFill="1" applyBorder="1" applyAlignment="1">
      <alignment vertical="center"/>
    </xf>
    <xf numFmtId="0" fontId="20" fillId="8" borderId="0" xfId="0" applyFont="1" applyFill="1" applyBorder="1" applyAlignment="1">
      <alignment horizontal="left" vertical="center" indent="1"/>
    </xf>
    <xf numFmtId="0" fontId="18" fillId="8" borderId="0" xfId="0" applyFont="1" applyFill="1" applyBorder="1" applyAlignment="1">
      <alignment horizontal="left" vertical="center" indent="1"/>
    </xf>
    <xf numFmtId="0" fontId="0" fillId="8" borderId="0" xfId="0" applyFill="1" applyBorder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54" xfId="0" applyFill="1" applyBorder="1" applyProtection="1">
      <alignment vertical="center"/>
    </xf>
    <xf numFmtId="0" fontId="18" fillId="8" borderId="0" xfId="0" applyFont="1" applyFill="1" applyBorder="1" applyAlignment="1" applyProtection="1">
      <alignment horizontal="left" vertical="center" indent="1"/>
    </xf>
    <xf numFmtId="0" fontId="20" fillId="8" borderId="0" xfId="0" applyFont="1" applyFill="1" applyBorder="1" applyAlignment="1" applyProtection="1">
      <alignment horizontal="left" vertical="center" indent="1"/>
    </xf>
    <xf numFmtId="0" fontId="31" fillId="8" borderId="0" xfId="0" applyFont="1" applyFill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7" fillId="8" borderId="44" xfId="0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horizontal="center" vertical="center"/>
    </xf>
    <xf numFmtId="0" fontId="18" fillId="3" borderId="28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>
      <alignment vertical="center"/>
    </xf>
    <xf numFmtId="0" fontId="22" fillId="0" borderId="0" xfId="0" applyFont="1" applyAlignment="1"/>
    <xf numFmtId="0" fontId="23" fillId="0" borderId="0" xfId="0" applyFont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 indent="1"/>
    </xf>
    <xf numFmtId="0" fontId="17" fillId="3" borderId="28" xfId="0" applyFont="1" applyFill="1" applyBorder="1" applyAlignment="1" applyProtection="1">
      <alignment horizontal="left" vertical="center" indent="1"/>
    </xf>
    <xf numFmtId="0" fontId="17" fillId="3" borderId="3" xfId="0" applyFont="1" applyFill="1" applyBorder="1" applyAlignment="1" applyProtection="1">
      <alignment horizontal="left" vertical="center" indent="1"/>
    </xf>
    <xf numFmtId="0" fontId="6" fillId="7" borderId="0" xfId="0" applyFont="1" applyFill="1" applyBorder="1" applyAlignmen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0" fillId="0" borderId="0" xfId="0" applyFont="1">
      <alignment vertical="center"/>
    </xf>
    <xf numFmtId="0" fontId="50" fillId="0" borderId="0" xfId="0" applyFont="1" applyBorder="1">
      <alignment vertical="center"/>
    </xf>
    <xf numFmtId="0" fontId="50" fillId="0" borderId="0" xfId="0" applyFont="1" applyAlignment="1">
      <alignment vertical="center"/>
    </xf>
    <xf numFmtId="0" fontId="0" fillId="2" borderId="13" xfId="0" applyFill="1" applyBorder="1" applyAlignment="1">
      <alignment horizontal="distributed" vertical="center" indent="1" shrinkToFit="1"/>
    </xf>
    <xf numFmtId="0" fontId="0" fillId="2" borderId="28" xfId="0" applyFill="1" applyBorder="1" applyAlignment="1">
      <alignment horizontal="distributed" vertical="center" indent="1" shrinkToFit="1"/>
    </xf>
    <xf numFmtId="0" fontId="0" fillId="2" borderId="3" xfId="0" applyFill="1" applyBorder="1" applyAlignment="1">
      <alignment horizontal="distributed" vertical="center" indent="1" shrinkToFi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>
      <alignment horizontal="center" vertical="center"/>
    </xf>
    <xf numFmtId="0" fontId="40" fillId="3" borderId="13" xfId="0" applyFont="1" applyFill="1" applyBorder="1" applyAlignment="1" applyProtection="1">
      <alignment horizontal="left" vertical="center" indent="1"/>
      <protection locked="0"/>
    </xf>
    <xf numFmtId="0" fontId="40" fillId="3" borderId="28" xfId="0" applyFont="1" applyFill="1" applyBorder="1" applyAlignment="1" applyProtection="1">
      <alignment horizontal="left" vertical="center" indent="1"/>
      <protection locked="0"/>
    </xf>
    <xf numFmtId="0" fontId="40" fillId="3" borderId="3" xfId="0" applyFont="1" applyFill="1" applyBorder="1" applyAlignment="1" applyProtection="1">
      <alignment horizontal="left" vertical="center" indent="1"/>
      <protection locked="0"/>
    </xf>
    <xf numFmtId="0" fontId="44" fillId="3" borderId="13" xfId="0" applyFont="1" applyFill="1" applyBorder="1" applyAlignment="1" applyProtection="1">
      <alignment horizontal="left" vertical="center" indent="1"/>
      <protection locked="0"/>
    </xf>
    <xf numFmtId="0" fontId="44" fillId="3" borderId="28" xfId="0" applyFont="1" applyFill="1" applyBorder="1" applyAlignment="1" applyProtection="1">
      <alignment horizontal="left" vertical="center" indent="1"/>
      <protection locked="0"/>
    </xf>
    <xf numFmtId="0" fontId="44" fillId="3" borderId="3" xfId="0" applyFont="1" applyFill="1" applyBorder="1" applyAlignment="1" applyProtection="1">
      <alignment horizontal="left" vertical="center" indent="1"/>
      <protection locked="0"/>
    </xf>
    <xf numFmtId="0" fontId="18" fillId="3" borderId="13" xfId="0" applyFont="1" applyFill="1" applyBorder="1" applyAlignment="1" applyProtection="1">
      <alignment horizontal="left" vertical="center" indent="1"/>
      <protection locked="0"/>
    </xf>
    <xf numFmtId="0" fontId="18" fillId="3" borderId="28" xfId="0" applyFont="1" applyFill="1" applyBorder="1" applyAlignment="1" applyProtection="1">
      <alignment horizontal="left" vertical="center" indent="1"/>
      <protection locked="0"/>
    </xf>
    <xf numFmtId="0" fontId="18" fillId="3" borderId="3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>
      <alignment horizontal="left" vertical="center" indent="1" shrinkToFit="1"/>
    </xf>
    <xf numFmtId="0" fontId="18" fillId="0" borderId="28" xfId="0" applyFont="1" applyFill="1" applyBorder="1" applyAlignment="1">
      <alignment horizontal="left" vertical="center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distributed" vertical="center" indent="1" shrinkToFit="1"/>
    </xf>
    <xf numFmtId="0" fontId="0" fillId="2" borderId="10" xfId="0" applyFill="1" applyBorder="1" applyAlignment="1">
      <alignment horizontal="distributed" vertical="center" indent="1" shrinkToFit="1"/>
    </xf>
    <xf numFmtId="0" fontId="0" fillId="2" borderId="5" xfId="0" applyFill="1" applyBorder="1" applyAlignment="1">
      <alignment horizontal="distributed" vertical="center" indent="1" shrinkToFit="1"/>
    </xf>
    <xf numFmtId="0" fontId="0" fillId="2" borderId="8" xfId="0" applyFill="1" applyBorder="1" applyAlignment="1">
      <alignment horizontal="distributed" vertical="center" indent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9" xfId="0" applyFill="1" applyBorder="1" applyAlignment="1">
      <alignment horizontal="distributed" vertical="center" indent="1" shrinkToFit="1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18" fillId="3" borderId="13" xfId="0" applyFont="1" applyFill="1" applyBorder="1" applyAlignment="1" applyProtection="1">
      <alignment horizontal="left" vertical="center" indent="1" shrinkToFit="1"/>
      <protection locked="0"/>
    </xf>
    <xf numFmtId="0" fontId="18" fillId="3" borderId="28" xfId="0" applyFont="1" applyFill="1" applyBorder="1" applyAlignment="1" applyProtection="1">
      <alignment horizontal="left" vertical="center" indent="1" shrinkToFit="1"/>
      <protection locked="0"/>
    </xf>
    <xf numFmtId="0" fontId="18" fillId="3" borderId="3" xfId="0" applyFont="1" applyFill="1" applyBorder="1" applyAlignment="1" applyProtection="1">
      <alignment horizontal="left" vertical="center" indent="1" shrinkToFit="1"/>
      <protection locked="0"/>
    </xf>
    <xf numFmtId="0" fontId="27" fillId="2" borderId="2" xfId="0" applyFont="1" applyFill="1" applyBorder="1" applyAlignment="1">
      <alignment horizontal="left" vertical="center" indent="1" shrinkToFit="1"/>
    </xf>
    <xf numFmtId="0" fontId="31" fillId="2" borderId="2" xfId="0" applyFont="1" applyFill="1" applyBorder="1" applyAlignment="1">
      <alignment horizontal="left" vertical="center" indent="1" shrinkToFit="1"/>
    </xf>
    <xf numFmtId="180" fontId="20" fillId="3" borderId="2" xfId="0" applyNumberFormat="1" applyFont="1" applyFill="1" applyBorder="1" applyAlignment="1" applyProtection="1">
      <alignment horizontal="left" vertical="center" indent="1"/>
      <protection locked="0"/>
    </xf>
    <xf numFmtId="0" fontId="20" fillId="3" borderId="13" xfId="0" applyFont="1" applyFill="1" applyBorder="1" applyAlignment="1" applyProtection="1">
      <alignment horizontal="left" vertical="center" indent="1"/>
      <protection locked="0"/>
    </xf>
    <xf numFmtId="0" fontId="20" fillId="3" borderId="28" xfId="0" applyFont="1" applyFill="1" applyBorder="1" applyAlignment="1" applyProtection="1">
      <alignment horizontal="left" vertical="center" indent="1"/>
      <protection locked="0"/>
    </xf>
    <xf numFmtId="0" fontId="20" fillId="3" borderId="3" xfId="0" applyFont="1" applyFill="1" applyBorder="1" applyAlignment="1" applyProtection="1">
      <alignment horizontal="left" vertical="center" indent="1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5" fontId="8" fillId="0" borderId="32" xfId="0" applyNumberFormat="1" applyFont="1" applyBorder="1" applyAlignment="1">
      <alignment horizontal="right" vertical="center"/>
    </xf>
    <xf numFmtId="5" fontId="8" fillId="0" borderId="15" xfId="0" applyNumberFormat="1" applyFont="1" applyBorder="1" applyAlignment="1">
      <alignment horizontal="right" vertical="center"/>
    </xf>
    <xf numFmtId="5" fontId="8" fillId="0" borderId="16" xfId="0" applyNumberFormat="1" applyFont="1" applyBorder="1" applyAlignment="1">
      <alignment horizontal="right" vertical="center"/>
    </xf>
    <xf numFmtId="5" fontId="8" fillId="0" borderId="6" xfId="0" applyNumberFormat="1" applyFont="1" applyBorder="1" applyAlignment="1">
      <alignment horizontal="right" vertical="center"/>
    </xf>
    <xf numFmtId="5" fontId="8" fillId="0" borderId="0" xfId="0" applyNumberFormat="1" applyFont="1" applyBorder="1" applyAlignment="1">
      <alignment horizontal="right" vertical="center"/>
    </xf>
    <xf numFmtId="5" fontId="8" fillId="0" borderId="7" xfId="0" applyNumberFormat="1" applyFont="1" applyBorder="1" applyAlignment="1">
      <alignment horizontal="right" vertical="center"/>
    </xf>
    <xf numFmtId="0" fontId="10" fillId="0" borderId="6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5" fontId="5" fillId="0" borderId="6" xfId="0" applyNumberFormat="1" applyFont="1" applyFill="1" applyBorder="1" applyAlignment="1"/>
    <xf numFmtId="5" fontId="5" fillId="0" borderId="0" xfId="0" applyNumberFormat="1" applyFont="1" applyFill="1" applyBorder="1" applyAlignment="1"/>
    <xf numFmtId="5" fontId="5" fillId="0" borderId="7" xfId="0" applyNumberFormat="1" applyFont="1" applyFill="1" applyBorder="1" applyAlignment="1"/>
    <xf numFmtId="5" fontId="5" fillId="0" borderId="33" xfId="0" applyNumberFormat="1" applyFont="1" applyFill="1" applyBorder="1" applyAlignment="1"/>
    <xf numFmtId="5" fontId="5" fillId="0" borderId="20" xfId="0" applyNumberFormat="1" applyFont="1" applyFill="1" applyBorder="1" applyAlignment="1"/>
    <xf numFmtId="5" fontId="5" fillId="0" borderId="21" xfId="0" applyNumberFormat="1" applyFont="1" applyFill="1" applyBorder="1" applyAlignment="1"/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18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18" fillId="3" borderId="10" xfId="0" applyNumberFormat="1" applyFont="1" applyFill="1" applyBorder="1" applyAlignment="1" applyProtection="1">
      <alignment horizontal="right" vertical="center" shrinkToFit="1"/>
      <protection locked="0"/>
    </xf>
    <xf numFmtId="0" fontId="18" fillId="3" borderId="2" xfId="0" applyFont="1" applyFill="1" applyBorder="1" applyAlignment="1" applyProtection="1">
      <alignment horizontal="left" vertical="center" indent="1" shrinkToFit="1"/>
      <protection locked="0"/>
    </xf>
    <xf numFmtId="5" fontId="20" fillId="3" borderId="13" xfId="0" applyNumberFormat="1" applyFont="1" applyFill="1" applyBorder="1" applyAlignment="1" applyProtection="1">
      <alignment horizontal="right" vertical="center" shrinkToFit="1"/>
      <protection locked="0"/>
    </xf>
    <xf numFmtId="5" fontId="20" fillId="3" borderId="28" xfId="0" applyNumberFormat="1" applyFont="1" applyFill="1" applyBorder="1" applyAlignment="1" applyProtection="1">
      <alignment horizontal="right" vertical="center" shrinkToFit="1"/>
      <protection locked="0"/>
    </xf>
    <xf numFmtId="5" fontId="20" fillId="3" borderId="3" xfId="0" applyNumberFormat="1" applyFont="1" applyFill="1" applyBorder="1" applyAlignment="1" applyProtection="1">
      <alignment horizontal="right" vertical="center" shrinkToFit="1"/>
      <protection locked="0"/>
    </xf>
    <xf numFmtId="5" fontId="20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28" xfId="0" applyFont="1" applyFill="1" applyBorder="1" applyAlignment="1" applyProtection="1">
      <alignment horizontal="center" vertical="center" shrinkToFit="1"/>
      <protection locked="0"/>
    </xf>
    <xf numFmtId="0" fontId="18" fillId="3" borderId="3" xfId="0" applyFont="1" applyFill="1" applyBorder="1" applyAlignment="1" applyProtection="1">
      <alignment horizontal="center" vertical="center" shrinkToFit="1"/>
      <protection locked="0"/>
    </xf>
    <xf numFmtId="181" fontId="18" fillId="3" borderId="4" xfId="0" applyNumberFormat="1" applyFont="1" applyFill="1" applyBorder="1" applyAlignment="1" applyProtection="1">
      <alignment horizontal="right" vertical="center" shrinkToFit="1"/>
      <protection locked="0"/>
    </xf>
    <xf numFmtId="181" fontId="18" fillId="3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2" borderId="2" xfId="0" applyNumberForma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 vertical="center"/>
    </xf>
    <xf numFmtId="178" fontId="23" fillId="3" borderId="2" xfId="0" applyNumberFormat="1" applyFont="1" applyFill="1" applyBorder="1" applyAlignment="1">
      <alignment horizontal="center" vertical="center"/>
    </xf>
    <xf numFmtId="176" fontId="0" fillId="9" borderId="2" xfId="0" applyNumberForma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 applyProtection="1">
      <alignment horizontal="center" vertical="center"/>
      <protection locked="0"/>
    </xf>
    <xf numFmtId="49" fontId="20" fillId="3" borderId="28" xfId="0" applyNumberFormat="1" applyFont="1" applyFill="1" applyBorder="1" applyAlignment="1" applyProtection="1">
      <alignment horizontal="center" vertical="center"/>
      <protection locked="0"/>
    </xf>
    <xf numFmtId="49" fontId="20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183" fontId="20" fillId="3" borderId="13" xfId="0" applyNumberFormat="1" applyFont="1" applyFill="1" applyBorder="1" applyAlignment="1" applyProtection="1">
      <alignment horizontal="right" vertical="center"/>
      <protection locked="0"/>
    </xf>
    <xf numFmtId="183" fontId="20" fillId="3" borderId="28" xfId="0" applyNumberFormat="1" applyFont="1" applyFill="1" applyBorder="1" applyAlignment="1" applyProtection="1">
      <alignment horizontal="right" vertical="center"/>
      <protection locked="0"/>
    </xf>
    <xf numFmtId="183" fontId="2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49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indent="1"/>
    </xf>
    <xf numFmtId="0" fontId="21" fillId="2" borderId="2" xfId="0" applyFont="1" applyFill="1" applyBorder="1" applyAlignment="1">
      <alignment horizontal="left" vertical="center" indent="1"/>
    </xf>
    <xf numFmtId="56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2" xfId="0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5" fontId="16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vertical="center" shrinkToFit="1"/>
    </xf>
    <xf numFmtId="5" fontId="20" fillId="0" borderId="2" xfId="0" applyNumberFormat="1" applyFont="1" applyFill="1" applyBorder="1" applyAlignment="1">
      <alignment horizontal="righ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6" fontId="18" fillId="0" borderId="2" xfId="0" applyNumberFormat="1" applyFont="1" applyFill="1" applyBorder="1" applyAlignment="1">
      <alignment horizontal="center" vertical="center"/>
    </xf>
    <xf numFmtId="5" fontId="20" fillId="0" borderId="2" xfId="0" applyNumberFormat="1" applyFont="1" applyFill="1" applyBorder="1" applyAlignment="1" applyProtection="1">
      <alignment horizontal="right" vertical="center"/>
      <protection locked="0"/>
    </xf>
    <xf numFmtId="5" fontId="16" fillId="4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9" borderId="2" xfId="0" applyFont="1" applyFill="1" applyBorder="1" applyAlignment="1">
      <alignment horizontal="left" vertical="center" indent="1"/>
    </xf>
    <xf numFmtId="5" fontId="16" fillId="3" borderId="2" xfId="0" applyNumberFormat="1" applyFont="1" applyFill="1" applyBorder="1" applyAlignment="1" applyProtection="1">
      <alignment vertical="center"/>
      <protection locked="0"/>
    </xf>
    <xf numFmtId="5" fontId="17" fillId="4" borderId="2" xfId="0" applyNumberFormat="1" applyFont="1" applyFill="1" applyBorder="1" applyAlignment="1">
      <alignment vertical="center"/>
    </xf>
    <xf numFmtId="5" fontId="17" fillId="0" borderId="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178" fontId="23" fillId="0" borderId="12" xfId="0" applyNumberFormat="1" applyFont="1" applyFill="1" applyBorder="1" applyAlignment="1">
      <alignment horizontal="center" vertical="center"/>
    </xf>
    <xf numFmtId="178" fontId="23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82" fontId="23" fillId="3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  <xf numFmtId="0" fontId="39" fillId="2" borderId="15" xfId="0" applyFont="1" applyFill="1" applyBorder="1" applyAlignment="1">
      <alignment horizontal="left" vertical="center"/>
    </xf>
    <xf numFmtId="0" fontId="39" fillId="2" borderId="16" xfId="0" applyFont="1" applyFill="1" applyBorder="1" applyAlignment="1">
      <alignment horizontal="left" vertical="center"/>
    </xf>
    <xf numFmtId="0" fontId="39" fillId="2" borderId="18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39" fillId="2" borderId="7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  <xf numFmtId="0" fontId="39" fillId="2" borderId="20" xfId="0" applyFont="1" applyFill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textRotation="255"/>
    </xf>
    <xf numFmtId="0" fontId="9" fillId="5" borderId="10" xfId="0" applyFont="1" applyFill="1" applyBorder="1" applyAlignment="1">
      <alignment horizontal="center" vertical="center" textRotation="255"/>
    </xf>
    <xf numFmtId="0" fontId="9" fillId="5" borderId="5" xfId="0" applyFont="1" applyFill="1" applyBorder="1" applyAlignment="1">
      <alignment horizontal="center" vertical="center" textRotation="255"/>
    </xf>
    <xf numFmtId="0" fontId="9" fillId="5" borderId="6" xfId="0" applyFont="1" applyFill="1" applyBorder="1" applyAlignment="1">
      <alignment horizontal="center" vertical="center" textRotation="255"/>
    </xf>
    <xf numFmtId="0" fontId="9" fillId="5" borderId="0" xfId="0" applyFont="1" applyFill="1" applyBorder="1" applyAlignment="1">
      <alignment horizontal="center" vertical="center" textRotation="255"/>
    </xf>
    <xf numFmtId="0" fontId="9" fillId="5" borderId="7" xfId="0" applyFont="1" applyFill="1" applyBorder="1" applyAlignment="1">
      <alignment horizontal="center" vertical="center" textRotation="255"/>
    </xf>
    <xf numFmtId="0" fontId="9" fillId="5" borderId="8" xfId="0" applyFont="1" applyFill="1" applyBorder="1" applyAlignment="1">
      <alignment horizontal="center" vertical="center" textRotation="255"/>
    </xf>
    <xf numFmtId="0" fontId="9" fillId="5" borderId="1" xfId="0" applyFont="1" applyFill="1" applyBorder="1" applyAlignment="1">
      <alignment horizontal="center" vertical="center" textRotation="255"/>
    </xf>
    <xf numFmtId="0" fontId="9" fillId="5" borderId="9" xfId="0" applyFont="1" applyFill="1" applyBorder="1" applyAlignment="1">
      <alignment horizontal="center" vertical="center" textRotation="255"/>
    </xf>
    <xf numFmtId="0" fontId="39" fillId="0" borderId="3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center" shrinkToFit="1"/>
    </xf>
    <xf numFmtId="0" fontId="7" fillId="5" borderId="23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distributed" vertical="center"/>
    </xf>
    <xf numFmtId="0" fontId="9" fillId="5" borderId="10" xfId="0" applyFont="1" applyFill="1" applyBorder="1" applyAlignment="1">
      <alignment horizontal="distributed" vertical="center"/>
    </xf>
    <xf numFmtId="0" fontId="9" fillId="5" borderId="5" xfId="0" applyFont="1" applyFill="1" applyBorder="1" applyAlignment="1">
      <alignment horizontal="distributed" vertical="center"/>
    </xf>
    <xf numFmtId="0" fontId="9" fillId="5" borderId="8" xfId="0" applyFont="1" applyFill="1" applyBorder="1" applyAlignment="1">
      <alignment horizontal="distributed" vertical="center"/>
    </xf>
    <xf numFmtId="0" fontId="9" fillId="5" borderId="1" xfId="0" applyFont="1" applyFill="1" applyBorder="1" applyAlignment="1">
      <alignment horizontal="distributed" vertical="center"/>
    </xf>
    <xf numFmtId="0" fontId="9" fillId="5" borderId="9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177" fontId="6" fillId="0" borderId="6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6" fillId="0" borderId="7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77" xfId="0" applyNumberFormat="1" applyFont="1" applyFill="1" applyBorder="1" applyAlignment="1">
      <alignment horizontal="right" vertical="center" shrinkToFit="1"/>
    </xf>
    <xf numFmtId="176" fontId="6" fillId="0" borderId="78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176" fontId="9" fillId="5" borderId="4" xfId="0" applyNumberFormat="1" applyFont="1" applyFill="1" applyBorder="1" applyAlignment="1">
      <alignment horizontal="center" vertical="center" shrinkToFit="1"/>
    </xf>
    <xf numFmtId="176" fontId="9" fillId="5" borderId="10" xfId="0" applyNumberFormat="1" applyFont="1" applyFill="1" applyBorder="1" applyAlignment="1">
      <alignment horizontal="center" vertical="center" shrinkToFit="1"/>
    </xf>
    <xf numFmtId="176" fontId="9" fillId="5" borderId="5" xfId="0" applyNumberFormat="1" applyFont="1" applyFill="1" applyBorder="1" applyAlignment="1">
      <alignment horizontal="center" vertical="center" shrinkToFit="1"/>
    </xf>
    <xf numFmtId="176" fontId="9" fillId="5" borderId="6" xfId="0" applyNumberFormat="1" applyFont="1" applyFill="1" applyBorder="1" applyAlignment="1">
      <alignment horizontal="center" vertical="center" shrinkToFit="1"/>
    </xf>
    <xf numFmtId="176" fontId="9" fillId="5" borderId="0" xfId="0" applyNumberFormat="1" applyFont="1" applyFill="1" applyBorder="1" applyAlignment="1">
      <alignment horizontal="center" vertical="center" shrinkToFit="1"/>
    </xf>
    <xf numFmtId="176" fontId="9" fillId="5" borderId="7" xfId="0" applyNumberFormat="1" applyFont="1" applyFill="1" applyBorder="1" applyAlignment="1">
      <alignment horizontal="center" vertical="center" shrinkToFit="1"/>
    </xf>
    <xf numFmtId="176" fontId="9" fillId="5" borderId="8" xfId="0" applyNumberFormat="1" applyFont="1" applyFill="1" applyBorder="1" applyAlignment="1">
      <alignment horizontal="center" vertical="center" shrinkToFit="1"/>
    </xf>
    <xf numFmtId="176" fontId="9" fillId="5" borderId="1" xfId="0" applyNumberFormat="1" applyFont="1" applyFill="1" applyBorder="1" applyAlignment="1">
      <alignment horizontal="center" vertical="center" shrinkToFit="1"/>
    </xf>
    <xf numFmtId="176" fontId="9" fillId="5" borderId="9" xfId="0" applyNumberFormat="1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76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 shrinkToFit="1"/>
    </xf>
    <xf numFmtId="176" fontId="6" fillId="0" borderId="10" xfId="0" applyNumberFormat="1" applyFont="1" applyFill="1" applyBorder="1" applyAlignment="1">
      <alignment horizontal="right" vertical="center" shrinkToFit="1"/>
    </xf>
    <xf numFmtId="176" fontId="6" fillId="0" borderId="5" xfId="0" applyNumberFormat="1" applyFont="1" applyFill="1" applyBorder="1" applyAlignment="1">
      <alignment horizontal="right" vertical="center" shrinkToFit="1"/>
    </xf>
    <xf numFmtId="176" fontId="6" fillId="0" borderId="6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7" xfId="0" applyNumberFormat="1" applyFont="1" applyFill="1" applyBorder="1" applyAlignment="1">
      <alignment horizontal="right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5" fontId="8" fillId="0" borderId="4" xfId="0" applyNumberFormat="1" applyFont="1" applyFill="1" applyBorder="1" applyAlignment="1">
      <alignment horizontal="right" vertical="center"/>
    </xf>
    <xf numFmtId="5" fontId="8" fillId="0" borderId="10" xfId="0" applyNumberFormat="1" applyFont="1" applyFill="1" applyBorder="1" applyAlignment="1">
      <alignment horizontal="right" vertical="center"/>
    </xf>
    <xf numFmtId="5" fontId="8" fillId="0" borderId="58" xfId="0" applyNumberFormat="1" applyFont="1" applyFill="1" applyBorder="1" applyAlignment="1">
      <alignment horizontal="right" vertical="center"/>
    </xf>
    <xf numFmtId="5" fontId="8" fillId="0" borderId="6" xfId="0" applyNumberFormat="1" applyFont="1" applyFill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8" fillId="0" borderId="47" xfId="0" applyNumberFormat="1" applyFont="1" applyFill="1" applyBorder="1" applyAlignment="1">
      <alignment horizontal="right" vertical="center"/>
    </xf>
    <xf numFmtId="5" fontId="8" fillId="0" borderId="8" xfId="0" applyNumberFormat="1" applyFont="1" applyFill="1" applyBorder="1" applyAlignment="1">
      <alignment horizontal="right" vertical="center"/>
    </xf>
    <xf numFmtId="5" fontId="8" fillId="0" borderId="1" xfId="0" applyNumberFormat="1" applyFont="1" applyFill="1" applyBorder="1" applyAlignment="1">
      <alignment horizontal="right" vertical="center"/>
    </xf>
    <xf numFmtId="5" fontId="8" fillId="0" borderId="59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 vertical="center" indent="1" shrinkToFit="1"/>
    </xf>
    <xf numFmtId="14" fontId="9" fillId="0" borderId="7" xfId="0" applyNumberFormat="1" applyFont="1" applyBorder="1" applyAlignment="1">
      <alignment horizontal="left" vertical="center" indent="1" shrinkToFit="1"/>
    </xf>
    <xf numFmtId="0" fontId="39" fillId="0" borderId="3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5" fontId="11" fillId="2" borderId="2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5" fontId="8" fillId="0" borderId="2" xfId="0" applyNumberFormat="1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5" fontId="11" fillId="2" borderId="32" xfId="0" applyNumberFormat="1" applyFont="1" applyFill="1" applyBorder="1" applyAlignment="1">
      <alignment horizontal="right" vertical="center"/>
    </xf>
    <xf numFmtId="5" fontId="11" fillId="2" borderId="15" xfId="0" applyNumberFormat="1" applyFont="1" applyFill="1" applyBorder="1" applyAlignment="1">
      <alignment horizontal="right" vertical="center"/>
    </xf>
    <xf numFmtId="5" fontId="11" fillId="2" borderId="29" xfId="0" applyNumberFormat="1" applyFont="1" applyFill="1" applyBorder="1" applyAlignment="1">
      <alignment horizontal="right" vertical="center"/>
    </xf>
    <xf numFmtId="5" fontId="11" fillId="2" borderId="6" xfId="0" applyNumberFormat="1" applyFont="1" applyFill="1" applyBorder="1" applyAlignment="1">
      <alignment horizontal="right" vertical="center"/>
    </xf>
    <xf numFmtId="5" fontId="11" fillId="2" borderId="0" xfId="0" applyNumberFormat="1" applyFont="1" applyFill="1" applyBorder="1" applyAlignment="1">
      <alignment horizontal="right" vertical="center"/>
    </xf>
    <xf numFmtId="5" fontId="11" fillId="2" borderId="30" xfId="0" applyNumberFormat="1" applyFont="1" applyFill="1" applyBorder="1" applyAlignment="1">
      <alignment horizontal="right" vertical="center"/>
    </xf>
    <xf numFmtId="5" fontId="11" fillId="2" borderId="33" xfId="0" applyNumberFormat="1" applyFont="1" applyFill="1" applyBorder="1" applyAlignment="1">
      <alignment horizontal="right" vertical="center"/>
    </xf>
    <xf numFmtId="5" fontId="11" fillId="2" borderId="20" xfId="0" applyNumberFormat="1" applyFont="1" applyFill="1" applyBorder="1" applyAlignment="1">
      <alignment horizontal="right" vertical="center"/>
    </xf>
    <xf numFmtId="5" fontId="11" fillId="2" borderId="3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distributed" vertical="center" indent="1"/>
    </xf>
    <xf numFmtId="0" fontId="49" fillId="0" borderId="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8" fillId="5" borderId="2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25" xfId="0" applyFont="1" applyFill="1" applyBorder="1" applyAlignment="1">
      <alignment horizontal="center" vertical="center"/>
    </xf>
    <xf numFmtId="0" fontId="38" fillId="5" borderId="27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8" fillId="0" borderId="4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39" fillId="2" borderId="32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39" fillId="2" borderId="33" xfId="0" applyFont="1" applyFill="1" applyBorder="1" applyAlignment="1">
      <alignment horizontal="left" vertical="center"/>
    </xf>
    <xf numFmtId="0" fontId="39" fillId="0" borderId="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7" xfId="0" applyFont="1" applyBorder="1" applyAlignment="1">
      <alignment horizontal="left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42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2" fillId="5" borderId="4" xfId="0" applyFont="1" applyFill="1" applyBorder="1" applyAlignment="1">
      <alignment horizontal="center" vertical="center" shrinkToFit="1"/>
    </xf>
    <xf numFmtId="0" fontId="42" fillId="5" borderId="10" xfId="0" applyFont="1" applyFill="1" applyBorder="1" applyAlignment="1">
      <alignment horizontal="center" vertical="center" shrinkToFit="1"/>
    </xf>
    <xf numFmtId="0" fontId="42" fillId="5" borderId="5" xfId="0" applyFont="1" applyFill="1" applyBorder="1" applyAlignment="1">
      <alignment horizontal="center" vertical="center" shrinkToFit="1"/>
    </xf>
    <xf numFmtId="0" fontId="42" fillId="5" borderId="6" xfId="0" applyFont="1" applyFill="1" applyBorder="1" applyAlignment="1">
      <alignment horizontal="center" vertical="center" shrinkToFit="1"/>
    </xf>
    <xf numFmtId="0" fontId="42" fillId="5" borderId="0" xfId="0" applyFont="1" applyFill="1" applyBorder="1" applyAlignment="1">
      <alignment horizontal="center" vertical="center" shrinkToFit="1"/>
    </xf>
    <xf numFmtId="0" fontId="42" fillId="5" borderId="7" xfId="0" applyFont="1" applyFill="1" applyBorder="1" applyAlignment="1">
      <alignment horizontal="center" vertical="center" shrinkToFit="1"/>
    </xf>
    <xf numFmtId="0" fontId="42" fillId="5" borderId="8" xfId="0" applyFont="1" applyFill="1" applyBorder="1" applyAlignment="1">
      <alignment horizontal="center" vertical="center" shrinkToFit="1"/>
    </xf>
    <xf numFmtId="0" fontId="42" fillId="5" borderId="1" xfId="0" applyFont="1" applyFill="1" applyBorder="1" applyAlignment="1">
      <alignment horizontal="center" vertical="center" shrinkToFit="1"/>
    </xf>
    <xf numFmtId="0" fontId="42" fillId="5" borderId="9" xfId="0" applyFont="1" applyFill="1" applyBorder="1" applyAlignment="1">
      <alignment horizontal="center" vertical="center" shrinkToFit="1"/>
    </xf>
    <xf numFmtId="0" fontId="36" fillId="0" borderId="4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0" fontId="36" fillId="0" borderId="6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0" fontId="36" fillId="0" borderId="8" xfId="0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36" fillId="0" borderId="9" xfId="0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33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9" fillId="5" borderId="48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5" fontId="8" fillId="0" borderId="5" xfId="0" applyNumberFormat="1" applyFont="1" applyFill="1" applyBorder="1" applyAlignment="1">
      <alignment horizontal="right" vertical="center"/>
    </xf>
    <xf numFmtId="5" fontId="8" fillId="0" borderId="7" xfId="0" applyNumberFormat="1" applyFont="1" applyFill="1" applyBorder="1" applyAlignment="1">
      <alignment horizontal="right" vertical="center"/>
    </xf>
    <xf numFmtId="5" fontId="8" fillId="0" borderId="9" xfId="0" applyNumberFormat="1" applyFont="1" applyFill="1" applyBorder="1" applyAlignment="1">
      <alignment horizontal="right" vertical="center"/>
    </xf>
    <xf numFmtId="5" fontId="8" fillId="0" borderId="4" xfId="0" applyNumberFormat="1" applyFon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8" fillId="0" borderId="0" xfId="0" applyNumberFormat="1" applyFont="1" applyBorder="1" applyAlignment="1">
      <alignment vertical="center"/>
    </xf>
    <xf numFmtId="5" fontId="8" fillId="0" borderId="7" xfId="0" applyNumberFormat="1" applyFont="1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5" fontId="8" fillId="0" borderId="1" xfId="0" applyNumberFormat="1" applyFont="1" applyBorder="1" applyAlignment="1">
      <alignment vertical="center"/>
    </xf>
    <xf numFmtId="5" fontId="8" fillId="0" borderId="9" xfId="0" applyNumberFormat="1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5" fontId="5" fillId="2" borderId="6" xfId="0" applyNumberFormat="1" applyFont="1" applyFill="1" applyBorder="1" applyAlignment="1"/>
    <xf numFmtId="5" fontId="5" fillId="2" borderId="0" xfId="0" applyNumberFormat="1" applyFont="1" applyFill="1" applyBorder="1" applyAlignment="1"/>
    <xf numFmtId="5" fontId="5" fillId="2" borderId="30" xfId="0" applyNumberFormat="1" applyFont="1" applyFill="1" applyBorder="1" applyAlignment="1"/>
    <xf numFmtId="5" fontId="5" fillId="2" borderId="33" xfId="0" applyNumberFormat="1" applyFont="1" applyFill="1" applyBorder="1" applyAlignment="1"/>
    <xf numFmtId="5" fontId="5" fillId="2" borderId="20" xfId="0" applyNumberFormat="1" applyFont="1" applyFill="1" applyBorder="1" applyAlignment="1"/>
    <xf numFmtId="5" fontId="5" fillId="2" borderId="31" xfId="0" applyNumberFormat="1" applyFont="1" applyFill="1" applyBorder="1" applyAlignment="1"/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176" fontId="13" fillId="2" borderId="32" xfId="0" applyNumberFormat="1" applyFont="1" applyFill="1" applyBorder="1" applyAlignment="1">
      <alignment horizontal="center" vertical="center"/>
    </xf>
    <xf numFmtId="176" fontId="13" fillId="2" borderId="15" xfId="0" applyNumberFormat="1" applyFont="1" applyFill="1" applyBorder="1" applyAlignment="1">
      <alignment horizontal="center" vertical="center"/>
    </xf>
    <xf numFmtId="176" fontId="13" fillId="2" borderId="29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30" xfId="0" applyNumberFormat="1" applyFont="1" applyFill="1" applyBorder="1" applyAlignment="1">
      <alignment horizontal="center" vertical="center"/>
    </xf>
    <xf numFmtId="176" fontId="13" fillId="2" borderId="33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176" fontId="13" fillId="2" borderId="31" xfId="0" applyNumberFormat="1" applyFont="1" applyFill="1" applyBorder="1" applyAlignment="1">
      <alignment horizontal="center" vertical="center"/>
    </xf>
    <xf numFmtId="176" fontId="37" fillId="0" borderId="32" xfId="0" applyNumberFormat="1" applyFont="1" applyBorder="1" applyAlignment="1">
      <alignment horizontal="center" vertical="center" wrapText="1"/>
    </xf>
    <xf numFmtId="176" fontId="37" fillId="0" borderId="15" xfId="0" applyNumberFormat="1" applyFont="1" applyBorder="1" applyAlignment="1">
      <alignment horizontal="center" vertical="center" wrapText="1"/>
    </xf>
    <xf numFmtId="176" fontId="37" fillId="0" borderId="16" xfId="0" applyNumberFormat="1" applyFont="1" applyBorder="1" applyAlignment="1">
      <alignment horizontal="center" vertical="center" wrapText="1"/>
    </xf>
    <xf numFmtId="176" fontId="37" fillId="0" borderId="6" xfId="0" applyNumberFormat="1" applyFont="1" applyBorder="1" applyAlignment="1">
      <alignment horizontal="center" vertical="center" wrapText="1"/>
    </xf>
    <xf numFmtId="176" fontId="37" fillId="0" borderId="0" xfId="0" applyNumberFormat="1" applyFont="1" applyBorder="1" applyAlignment="1">
      <alignment horizontal="center" vertical="center" wrapText="1"/>
    </xf>
    <xf numFmtId="176" fontId="37" fillId="0" borderId="7" xfId="0" applyNumberFormat="1" applyFont="1" applyBorder="1" applyAlignment="1">
      <alignment horizontal="center" vertical="center" wrapText="1"/>
    </xf>
    <xf numFmtId="176" fontId="37" fillId="0" borderId="8" xfId="0" applyNumberFormat="1" applyFont="1" applyBorder="1" applyAlignment="1">
      <alignment horizontal="center" vertical="center" wrapText="1"/>
    </xf>
    <xf numFmtId="176" fontId="37" fillId="0" borderId="1" xfId="0" applyNumberFormat="1" applyFont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shrinkToFit="1"/>
    </xf>
    <xf numFmtId="0" fontId="42" fillId="5" borderId="36" xfId="0" applyFont="1" applyFill="1" applyBorder="1" applyAlignment="1">
      <alignment horizontal="center" vertical="center" shrinkToFit="1"/>
    </xf>
    <xf numFmtId="0" fontId="42" fillId="5" borderId="78" xfId="0" applyFont="1" applyFill="1" applyBorder="1" applyAlignment="1">
      <alignment horizontal="center" vertical="center" shrinkToFit="1"/>
    </xf>
    <xf numFmtId="0" fontId="42" fillId="5" borderId="84" xfId="0" applyFont="1" applyFill="1" applyBorder="1" applyAlignment="1">
      <alignment horizontal="center" vertical="center" shrinkToFit="1"/>
    </xf>
    <xf numFmtId="0" fontId="42" fillId="5" borderId="38" xfId="0" applyFont="1" applyFill="1" applyBorder="1" applyAlignment="1">
      <alignment horizontal="center" vertical="center" shrinkToFit="1"/>
    </xf>
    <xf numFmtId="0" fontId="42" fillId="5" borderId="39" xfId="0" applyFont="1" applyFill="1" applyBorder="1" applyAlignment="1">
      <alignment horizontal="center" vertical="center" shrinkToFit="1"/>
    </xf>
    <xf numFmtId="0" fontId="38" fillId="5" borderId="34" xfId="0" applyFont="1" applyFill="1" applyBorder="1" applyAlignment="1">
      <alignment horizontal="center" vertical="center" shrinkToFit="1"/>
    </xf>
    <xf numFmtId="0" fontId="38" fillId="5" borderId="35" xfId="0" applyFont="1" applyFill="1" applyBorder="1" applyAlignment="1">
      <alignment horizontal="center" vertical="center" shrinkToFit="1"/>
    </xf>
    <xf numFmtId="0" fontId="38" fillId="5" borderId="77" xfId="0" applyFont="1" applyFill="1" applyBorder="1" applyAlignment="1">
      <alignment horizontal="center" vertical="center" shrinkToFit="1"/>
    </xf>
    <xf numFmtId="0" fontId="38" fillId="5" borderId="78" xfId="0" applyFont="1" applyFill="1" applyBorder="1" applyAlignment="1">
      <alignment horizontal="center" vertical="center" shrinkToFit="1"/>
    </xf>
    <xf numFmtId="0" fontId="38" fillId="5" borderId="37" xfId="0" applyFont="1" applyFill="1" applyBorder="1" applyAlignment="1">
      <alignment horizontal="center" vertical="center" shrinkToFit="1"/>
    </xf>
    <xf numFmtId="0" fontId="38" fillId="5" borderId="38" xfId="0" applyFont="1" applyFill="1" applyBorder="1" applyAlignment="1">
      <alignment horizontal="center" vertical="center" shrinkToFit="1"/>
    </xf>
    <xf numFmtId="5" fontId="11" fillId="2" borderId="4" xfId="0" applyNumberFormat="1" applyFont="1" applyFill="1" applyBorder="1" applyAlignment="1">
      <alignment horizontal="right" vertical="center"/>
    </xf>
    <xf numFmtId="5" fontId="11" fillId="2" borderId="10" xfId="0" applyNumberFormat="1" applyFont="1" applyFill="1" applyBorder="1" applyAlignment="1">
      <alignment horizontal="right" vertical="center"/>
    </xf>
    <xf numFmtId="5" fontId="11" fillId="2" borderId="5" xfId="0" applyNumberFormat="1" applyFont="1" applyFill="1" applyBorder="1" applyAlignment="1">
      <alignment horizontal="right" vertical="center"/>
    </xf>
    <xf numFmtId="5" fontId="11" fillId="2" borderId="7" xfId="0" applyNumberFormat="1" applyFont="1" applyFill="1" applyBorder="1" applyAlignment="1">
      <alignment horizontal="right" vertical="center"/>
    </xf>
    <xf numFmtId="5" fontId="11" fillId="2" borderId="8" xfId="0" applyNumberFormat="1" applyFont="1" applyFill="1" applyBorder="1" applyAlignment="1">
      <alignment horizontal="right" vertical="center"/>
    </xf>
    <xf numFmtId="5" fontId="11" fillId="2" borderId="1" xfId="0" applyNumberFormat="1" applyFont="1" applyFill="1" applyBorder="1" applyAlignment="1">
      <alignment horizontal="right" vertical="center"/>
    </xf>
    <xf numFmtId="5" fontId="11" fillId="2" borderId="9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</cellXfs>
  <cellStyles count="1">
    <cellStyle name="標準" xfId="0" builtinId="0"/>
  </cellStyles>
  <dxfs count="22"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0000FF"/>
      <color rgb="FFD1FFFF"/>
      <color rgb="FFCCFFCC"/>
      <color rgb="FFFFFF66"/>
      <color rgb="FFFFFF99"/>
      <color rgb="FFFFC5C5"/>
      <color rgb="FF66FFFF"/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I$17" lockText="1" noThreeD="1"/>
</file>

<file path=xl/ctrlProps/ctrlProp10.xml><?xml version="1.0" encoding="utf-8"?>
<formControlPr xmlns="http://schemas.microsoft.com/office/spreadsheetml/2009/9/main" objectType="CheckBox" fmlaLink="$R$17" lockText="1" noThreeD="1"/>
</file>

<file path=xl/ctrlProps/ctrlProp11.xml><?xml version="1.0" encoding="utf-8"?>
<formControlPr xmlns="http://schemas.microsoft.com/office/spreadsheetml/2009/9/main" objectType="CheckBox" fmlaLink="$S$17" lockText="1" noThreeD="1"/>
</file>

<file path=xl/ctrlProps/ctrlProp12.xml><?xml version="1.0" encoding="utf-8"?>
<formControlPr xmlns="http://schemas.microsoft.com/office/spreadsheetml/2009/9/main" objectType="CheckBox" fmlaLink="$T$17" lockText="1" noThreeD="1"/>
</file>

<file path=xl/ctrlProps/ctrlProp13.xml><?xml version="1.0" encoding="utf-8"?>
<formControlPr xmlns="http://schemas.microsoft.com/office/spreadsheetml/2009/9/main" objectType="CheckBox" fmlaLink="$U$17" lockText="1" noThreeD="1"/>
</file>

<file path=xl/ctrlProps/ctrlProp14.xml><?xml version="1.0" encoding="utf-8"?>
<formControlPr xmlns="http://schemas.microsoft.com/office/spreadsheetml/2009/9/main" objectType="CheckBox" fmlaLink="$V$17" lockText="1" noThreeD="1"/>
</file>

<file path=xl/ctrlProps/ctrlProp15.xml><?xml version="1.0" encoding="utf-8"?>
<formControlPr xmlns="http://schemas.microsoft.com/office/spreadsheetml/2009/9/main" objectType="CheckBox" fmlaLink="$W$17" lockText="1" noThreeD="1"/>
</file>

<file path=xl/ctrlProps/ctrlProp16.xml><?xml version="1.0" encoding="utf-8"?>
<formControlPr xmlns="http://schemas.microsoft.com/office/spreadsheetml/2009/9/main" objectType="CheckBox" fmlaLink="$X$17" lockText="1" noThreeD="1"/>
</file>

<file path=xl/ctrlProps/ctrlProp17.xml><?xml version="1.0" encoding="utf-8"?>
<formControlPr xmlns="http://schemas.microsoft.com/office/spreadsheetml/2009/9/main" objectType="CheckBox" fmlaLink="$Y$17" lockText="1" noThreeD="1"/>
</file>

<file path=xl/ctrlProps/ctrlProp18.xml><?xml version="1.0" encoding="utf-8"?>
<formControlPr xmlns="http://schemas.microsoft.com/office/spreadsheetml/2009/9/main" objectType="CheckBox" fmlaLink="$Z$17" lockText="1" noThreeD="1"/>
</file>

<file path=xl/ctrlProps/ctrlProp19.xml><?xml version="1.0" encoding="utf-8"?>
<formControlPr xmlns="http://schemas.microsoft.com/office/spreadsheetml/2009/9/main" objectType="CheckBox" fmlaLink="$AB$17" lockText="1" noThreeD="1"/>
</file>

<file path=xl/ctrlProps/ctrlProp2.xml><?xml version="1.0" encoding="utf-8"?>
<formControlPr xmlns="http://schemas.microsoft.com/office/spreadsheetml/2009/9/main" objectType="CheckBox" fmlaLink="$J$17" lockText="1" noThreeD="1"/>
</file>

<file path=xl/ctrlProps/ctrlProp20.xml><?xml version="1.0" encoding="utf-8"?>
<formControlPr xmlns="http://schemas.microsoft.com/office/spreadsheetml/2009/9/main" objectType="CheckBox" fmlaLink="$AA$17" lockText="1" noThreeD="1"/>
</file>

<file path=xl/ctrlProps/ctrlProp21.xml><?xml version="1.0" encoding="utf-8"?>
<formControlPr xmlns="http://schemas.microsoft.com/office/spreadsheetml/2009/9/main" objectType="CheckBox" fmlaLink="$AC$17" lockText="1" noThreeD="1"/>
</file>

<file path=xl/ctrlProps/ctrlProp22.xml><?xml version="1.0" encoding="utf-8"?>
<formControlPr xmlns="http://schemas.microsoft.com/office/spreadsheetml/2009/9/main" objectType="CheckBox" fmlaLink="$AD$17" lockText="1" noThreeD="1"/>
</file>

<file path=xl/ctrlProps/ctrlProp23.xml><?xml version="1.0" encoding="utf-8"?>
<formControlPr xmlns="http://schemas.microsoft.com/office/spreadsheetml/2009/9/main" objectType="CheckBox" fmlaLink="$AE$17" lockText="1" noThreeD="1"/>
</file>

<file path=xl/ctrlProps/ctrlProp24.xml><?xml version="1.0" encoding="utf-8"?>
<formControlPr xmlns="http://schemas.microsoft.com/office/spreadsheetml/2009/9/main" objectType="CheckBox" fmlaLink="$AF$17" lockText="1" noThreeD="1"/>
</file>

<file path=xl/ctrlProps/ctrlProp25.xml><?xml version="1.0" encoding="utf-8"?>
<formControlPr xmlns="http://schemas.microsoft.com/office/spreadsheetml/2009/9/main" objectType="CheckBox" fmlaLink="$AG$17" lockText="1" noThreeD="1"/>
</file>

<file path=xl/ctrlProps/ctrlProp26.xml><?xml version="1.0" encoding="utf-8"?>
<formControlPr xmlns="http://schemas.microsoft.com/office/spreadsheetml/2009/9/main" objectType="CheckBox" fmlaLink="$AH$17" lockText="1" noThreeD="1"/>
</file>

<file path=xl/ctrlProps/ctrlProp27.xml><?xml version="1.0" encoding="utf-8"?>
<formControlPr xmlns="http://schemas.microsoft.com/office/spreadsheetml/2009/9/main" objectType="CheckBox" fmlaLink="$AI$17" lockText="1" noThreeD="1"/>
</file>

<file path=xl/ctrlProps/ctrlProp28.xml><?xml version="1.0" encoding="utf-8"?>
<formControlPr xmlns="http://schemas.microsoft.com/office/spreadsheetml/2009/9/main" objectType="CheckBox" fmlaLink="$AJ$17" lockText="1" noThreeD="1"/>
</file>

<file path=xl/ctrlProps/ctrlProp29.xml><?xml version="1.0" encoding="utf-8"?>
<formControlPr xmlns="http://schemas.microsoft.com/office/spreadsheetml/2009/9/main" objectType="CheckBox" fmlaLink="$AK$17" lockText="1" noThreeD="1"/>
</file>

<file path=xl/ctrlProps/ctrlProp3.xml><?xml version="1.0" encoding="utf-8"?>
<formControlPr xmlns="http://schemas.microsoft.com/office/spreadsheetml/2009/9/main" objectType="CheckBox" fmlaLink="$K$17" lockText="1" noThreeD="1"/>
</file>

<file path=xl/ctrlProps/ctrlProp30.xml><?xml version="1.0" encoding="utf-8"?>
<formControlPr xmlns="http://schemas.microsoft.com/office/spreadsheetml/2009/9/main" objectType="Radio" checked="Checked" firstButton="1" fmlaLink="$C$18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fmlaLink="$EG$8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checked="Checked" firstButton="1" fmlaLink="$EG$22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$L$17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M$17" lockText="1" noThreeD="1"/>
</file>

<file path=xl/ctrlProps/ctrlProp6.xml><?xml version="1.0" encoding="utf-8"?>
<formControlPr xmlns="http://schemas.microsoft.com/office/spreadsheetml/2009/9/main" objectType="CheckBox" fmlaLink="$N$17" lockText="1" noThreeD="1"/>
</file>

<file path=xl/ctrlProps/ctrlProp7.xml><?xml version="1.0" encoding="utf-8"?>
<formControlPr xmlns="http://schemas.microsoft.com/office/spreadsheetml/2009/9/main" objectType="CheckBox" fmlaLink="$O$17" lockText="1" noThreeD="1"/>
</file>

<file path=xl/ctrlProps/ctrlProp8.xml><?xml version="1.0" encoding="utf-8"?>
<formControlPr xmlns="http://schemas.microsoft.com/office/spreadsheetml/2009/9/main" objectType="CheckBox" fmlaLink="$P$17" lockText="1" noThreeD="1"/>
</file>

<file path=xl/ctrlProps/ctrlProp9.xml><?xml version="1.0" encoding="utf-8"?>
<formControlPr xmlns="http://schemas.microsoft.com/office/spreadsheetml/2009/9/main" objectType="CheckBox" fmlaLink="$Q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0</xdr:rowOff>
        </xdr:from>
        <xdr:to>
          <xdr:col>8</xdr:col>
          <xdr:colOff>180975</xdr:colOff>
          <xdr:row>15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0</xdr:rowOff>
        </xdr:from>
        <xdr:to>
          <xdr:col>9</xdr:col>
          <xdr:colOff>180975</xdr:colOff>
          <xdr:row>15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10</xdr:col>
          <xdr:colOff>180975</xdr:colOff>
          <xdr:row>15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0</xdr:rowOff>
        </xdr:from>
        <xdr:to>
          <xdr:col>11</xdr:col>
          <xdr:colOff>190500</xdr:colOff>
          <xdr:row>15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12</xdr:col>
          <xdr:colOff>190500</xdr:colOff>
          <xdr:row>15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0</xdr:rowOff>
        </xdr:from>
        <xdr:to>
          <xdr:col>13</xdr:col>
          <xdr:colOff>190500</xdr:colOff>
          <xdr:row>15</xdr:row>
          <xdr:rowOff>171450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</xdr:row>
          <xdr:rowOff>0</xdr:rowOff>
        </xdr:from>
        <xdr:to>
          <xdr:col>14</xdr:col>
          <xdr:colOff>190500</xdr:colOff>
          <xdr:row>15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0</xdr:rowOff>
        </xdr:from>
        <xdr:to>
          <xdr:col>15</xdr:col>
          <xdr:colOff>190500</xdr:colOff>
          <xdr:row>15</xdr:row>
          <xdr:rowOff>171450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0</xdr:rowOff>
        </xdr:from>
        <xdr:to>
          <xdr:col>16</xdr:col>
          <xdr:colOff>180975</xdr:colOff>
          <xdr:row>15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15</xdr:row>
          <xdr:rowOff>0</xdr:rowOff>
        </xdr:from>
        <xdr:to>
          <xdr:col>17</xdr:col>
          <xdr:colOff>190500</xdr:colOff>
          <xdr:row>15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18</xdr:col>
          <xdr:colOff>190500</xdr:colOff>
          <xdr:row>15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0</xdr:rowOff>
        </xdr:from>
        <xdr:to>
          <xdr:col>19</xdr:col>
          <xdr:colOff>190500</xdr:colOff>
          <xdr:row>15</xdr:row>
          <xdr:rowOff>171450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0</xdr:rowOff>
        </xdr:from>
        <xdr:to>
          <xdr:col>20</xdr:col>
          <xdr:colOff>190500</xdr:colOff>
          <xdr:row>15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0</xdr:rowOff>
        </xdr:from>
        <xdr:to>
          <xdr:col>21</xdr:col>
          <xdr:colOff>190500</xdr:colOff>
          <xdr:row>15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15</xdr:row>
          <xdr:rowOff>0</xdr:rowOff>
        </xdr:from>
        <xdr:to>
          <xdr:col>22</xdr:col>
          <xdr:colOff>180975</xdr:colOff>
          <xdr:row>15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0</xdr:rowOff>
        </xdr:from>
        <xdr:to>
          <xdr:col>23</xdr:col>
          <xdr:colOff>180975</xdr:colOff>
          <xdr:row>15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15</xdr:row>
          <xdr:rowOff>0</xdr:rowOff>
        </xdr:from>
        <xdr:to>
          <xdr:col>24</xdr:col>
          <xdr:colOff>190500</xdr:colOff>
          <xdr:row>15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0</xdr:rowOff>
        </xdr:from>
        <xdr:to>
          <xdr:col>25</xdr:col>
          <xdr:colOff>190500</xdr:colOff>
          <xdr:row>15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15</xdr:row>
          <xdr:rowOff>0</xdr:rowOff>
        </xdr:from>
        <xdr:to>
          <xdr:col>27</xdr:col>
          <xdr:colOff>190500</xdr:colOff>
          <xdr:row>15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15</xdr:row>
          <xdr:rowOff>0</xdr:rowOff>
        </xdr:from>
        <xdr:to>
          <xdr:col>26</xdr:col>
          <xdr:colOff>190500</xdr:colOff>
          <xdr:row>15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15</xdr:row>
          <xdr:rowOff>0</xdr:rowOff>
        </xdr:from>
        <xdr:to>
          <xdr:col>28</xdr:col>
          <xdr:colOff>190500</xdr:colOff>
          <xdr:row>15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15</xdr:row>
          <xdr:rowOff>0</xdr:rowOff>
        </xdr:from>
        <xdr:to>
          <xdr:col>29</xdr:col>
          <xdr:colOff>190500</xdr:colOff>
          <xdr:row>15</xdr:row>
          <xdr:rowOff>171450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0</xdr:rowOff>
        </xdr:from>
        <xdr:to>
          <xdr:col>30</xdr:col>
          <xdr:colOff>190500</xdr:colOff>
          <xdr:row>15</xdr:row>
          <xdr:rowOff>171450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15</xdr:row>
          <xdr:rowOff>0</xdr:rowOff>
        </xdr:from>
        <xdr:to>
          <xdr:col>31</xdr:col>
          <xdr:colOff>190500</xdr:colOff>
          <xdr:row>15</xdr:row>
          <xdr:rowOff>171450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15</xdr:row>
          <xdr:rowOff>0</xdr:rowOff>
        </xdr:from>
        <xdr:to>
          <xdr:col>32</xdr:col>
          <xdr:colOff>190500</xdr:colOff>
          <xdr:row>15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0</xdr:rowOff>
        </xdr:from>
        <xdr:to>
          <xdr:col>33</xdr:col>
          <xdr:colOff>190500</xdr:colOff>
          <xdr:row>15</xdr:row>
          <xdr:rowOff>171450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15</xdr:row>
          <xdr:rowOff>0</xdr:rowOff>
        </xdr:from>
        <xdr:to>
          <xdr:col>34</xdr:col>
          <xdr:colOff>190500</xdr:colOff>
          <xdr:row>15</xdr:row>
          <xdr:rowOff>171450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0</xdr:rowOff>
        </xdr:from>
        <xdr:to>
          <xdr:col>35</xdr:col>
          <xdr:colOff>190500</xdr:colOff>
          <xdr:row>15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15</xdr:row>
          <xdr:rowOff>0</xdr:rowOff>
        </xdr:from>
        <xdr:to>
          <xdr:col>36</xdr:col>
          <xdr:colOff>190500</xdr:colOff>
          <xdr:row>15</xdr:row>
          <xdr:rowOff>171450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11</xdr:row>
          <xdr:rowOff>0</xdr:rowOff>
        </xdr:from>
        <xdr:to>
          <xdr:col>10</xdr:col>
          <xdr:colOff>142875</xdr:colOff>
          <xdr:row>11</xdr:row>
          <xdr:rowOff>219075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0</xdr:rowOff>
        </xdr:from>
        <xdr:to>
          <xdr:col>13</xdr:col>
          <xdr:colOff>0</xdr:colOff>
          <xdr:row>11</xdr:row>
          <xdr:rowOff>219075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66675</xdr:colOff>
      <xdr:row>29</xdr:row>
      <xdr:rowOff>28575</xdr:rowOff>
    </xdr:from>
    <xdr:to>
      <xdr:col>51</xdr:col>
      <xdr:colOff>40425</xdr:colOff>
      <xdr:row>32</xdr:row>
      <xdr:rowOff>99675</xdr:rowOff>
    </xdr:to>
    <xdr:sp macro="" textlink="">
      <xdr:nvSpPr>
        <xdr:cNvPr id="2" name="円/楕円 1"/>
        <xdr:cNvSpPr/>
      </xdr:nvSpPr>
      <xdr:spPr>
        <a:xfrm>
          <a:off x="4448175" y="6305550"/>
          <a:ext cx="450000" cy="414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36</xdr:col>
      <xdr:colOff>66675</xdr:colOff>
      <xdr:row>43</xdr:row>
      <xdr:rowOff>57151</xdr:rowOff>
    </xdr:from>
    <xdr:to>
      <xdr:col>41</xdr:col>
      <xdr:colOff>47625</xdr:colOff>
      <xdr:row>47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3495675" y="7724776"/>
          <a:ext cx="457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 editAs="absolute">
    <xdr:from>
      <xdr:col>107</xdr:col>
      <xdr:colOff>57150</xdr:colOff>
      <xdr:row>40</xdr:row>
      <xdr:rowOff>9524</xdr:rowOff>
    </xdr:from>
    <xdr:to>
      <xdr:col>107</xdr:col>
      <xdr:colOff>57150</xdr:colOff>
      <xdr:row>58</xdr:row>
      <xdr:rowOff>1649</xdr:rowOff>
    </xdr:to>
    <xdr:cxnSp macro="">
      <xdr:nvCxnSpPr>
        <xdr:cNvPr id="12" name="直線コネクタ 11"/>
        <xdr:cNvCxnSpPr/>
      </xdr:nvCxnSpPr>
      <xdr:spPr>
        <a:xfrm>
          <a:off x="10239375" y="7391399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111</xdr:col>
      <xdr:colOff>47625</xdr:colOff>
      <xdr:row>40</xdr:row>
      <xdr:rowOff>9524</xdr:rowOff>
    </xdr:from>
    <xdr:to>
      <xdr:col>111</xdr:col>
      <xdr:colOff>47625</xdr:colOff>
      <xdr:row>58</xdr:row>
      <xdr:rowOff>1649</xdr:rowOff>
    </xdr:to>
    <xdr:cxnSp macro="">
      <xdr:nvCxnSpPr>
        <xdr:cNvPr id="15" name="直線コネクタ 14"/>
        <xdr:cNvCxnSpPr/>
      </xdr:nvCxnSpPr>
      <xdr:spPr>
        <a:xfrm>
          <a:off x="10610850" y="7391399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103</xdr:col>
      <xdr:colOff>47625</xdr:colOff>
      <xdr:row>59</xdr:row>
      <xdr:rowOff>9525</xdr:rowOff>
    </xdr:from>
    <xdr:to>
      <xdr:col>103</xdr:col>
      <xdr:colOff>47625</xdr:colOff>
      <xdr:row>67</xdr:row>
      <xdr:rowOff>3525</xdr:rowOff>
    </xdr:to>
    <xdr:cxnSp macro="">
      <xdr:nvCxnSpPr>
        <xdr:cNvPr id="24" name="直線コネクタ 23"/>
        <xdr:cNvCxnSpPr/>
      </xdr:nvCxnSpPr>
      <xdr:spPr>
        <a:xfrm>
          <a:off x="9867900" y="92392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107</xdr:col>
      <xdr:colOff>57150</xdr:colOff>
      <xdr:row>59</xdr:row>
      <xdr:rowOff>9525</xdr:rowOff>
    </xdr:from>
    <xdr:to>
      <xdr:col>107</xdr:col>
      <xdr:colOff>57150</xdr:colOff>
      <xdr:row>67</xdr:row>
      <xdr:rowOff>3525</xdr:rowOff>
    </xdr:to>
    <xdr:cxnSp macro="">
      <xdr:nvCxnSpPr>
        <xdr:cNvPr id="25" name="直線コネクタ 24"/>
        <xdr:cNvCxnSpPr/>
      </xdr:nvCxnSpPr>
      <xdr:spPr>
        <a:xfrm>
          <a:off x="10239375" y="92392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111</xdr:col>
      <xdr:colOff>47625</xdr:colOff>
      <xdr:row>59</xdr:row>
      <xdr:rowOff>9525</xdr:rowOff>
    </xdr:from>
    <xdr:to>
      <xdr:col>111</xdr:col>
      <xdr:colOff>47625</xdr:colOff>
      <xdr:row>67</xdr:row>
      <xdr:rowOff>3525</xdr:rowOff>
    </xdr:to>
    <xdr:cxnSp macro="">
      <xdr:nvCxnSpPr>
        <xdr:cNvPr id="26" name="直線コネクタ 25"/>
        <xdr:cNvCxnSpPr/>
      </xdr:nvCxnSpPr>
      <xdr:spPr>
        <a:xfrm>
          <a:off x="10610850" y="92392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96</xdr:col>
      <xdr:colOff>85725</xdr:colOff>
      <xdr:row>56</xdr:row>
      <xdr:rowOff>19050</xdr:rowOff>
    </xdr:from>
    <xdr:to>
      <xdr:col>99</xdr:col>
      <xdr:colOff>57150</xdr:colOff>
      <xdr:row>58</xdr:row>
      <xdr:rowOff>19050</xdr:rowOff>
    </xdr:to>
    <xdr:sp macro="" textlink="">
      <xdr:nvSpPr>
        <xdr:cNvPr id="36" name="テキスト ボックス 35"/>
        <xdr:cNvSpPr txBox="1"/>
      </xdr:nvSpPr>
      <xdr:spPr>
        <a:xfrm>
          <a:off x="9239250" y="8943975"/>
          <a:ext cx="257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 editAs="absolute">
    <xdr:from>
      <xdr:col>97</xdr:col>
      <xdr:colOff>38100</xdr:colOff>
      <xdr:row>61</xdr:row>
      <xdr:rowOff>19050</xdr:rowOff>
    </xdr:from>
    <xdr:to>
      <xdr:col>99</xdr:col>
      <xdr:colOff>9525</xdr:colOff>
      <xdr:row>63</xdr:row>
      <xdr:rowOff>28575</xdr:rowOff>
    </xdr:to>
    <xdr:sp macro="" textlink="">
      <xdr:nvSpPr>
        <xdr:cNvPr id="37" name="テキスト ボックス 36"/>
        <xdr:cNvSpPr txBox="1"/>
      </xdr:nvSpPr>
      <xdr:spPr>
        <a:xfrm>
          <a:off x="9286875" y="9439275"/>
          <a:ext cx="161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B</a:t>
          </a:r>
        </a:p>
      </xdr:txBody>
    </xdr:sp>
    <xdr:clientData/>
  </xdr:twoCellAnchor>
  <xdr:twoCellAnchor editAs="absolute">
    <xdr:from>
      <xdr:col>95</xdr:col>
      <xdr:colOff>38100</xdr:colOff>
      <xdr:row>65</xdr:row>
      <xdr:rowOff>38100</xdr:rowOff>
    </xdr:from>
    <xdr:to>
      <xdr:col>99</xdr:col>
      <xdr:colOff>85725</xdr:colOff>
      <xdr:row>67</xdr:row>
      <xdr:rowOff>28575</xdr:rowOff>
    </xdr:to>
    <xdr:sp macro="" textlink="">
      <xdr:nvSpPr>
        <xdr:cNvPr id="38" name="テキスト ボックス 37"/>
        <xdr:cNvSpPr txBox="1"/>
      </xdr:nvSpPr>
      <xdr:spPr>
        <a:xfrm>
          <a:off x="9096375" y="9839325"/>
          <a:ext cx="4286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A+B</a:t>
          </a:r>
        </a:p>
      </xdr:txBody>
    </xdr:sp>
    <xdr:clientData/>
  </xdr:twoCellAnchor>
  <xdr:twoCellAnchor editAs="absolute">
    <xdr:from>
      <xdr:col>78</xdr:col>
      <xdr:colOff>0</xdr:colOff>
      <xdr:row>65</xdr:row>
      <xdr:rowOff>28575</xdr:rowOff>
    </xdr:from>
    <xdr:to>
      <xdr:col>96</xdr:col>
      <xdr:colOff>47625</xdr:colOff>
      <xdr:row>67</xdr:row>
      <xdr:rowOff>19050</xdr:rowOff>
    </xdr:to>
    <xdr:sp macro="" textlink="">
      <xdr:nvSpPr>
        <xdr:cNvPr id="39" name="テキスト ボックス 38"/>
        <xdr:cNvSpPr txBox="1"/>
      </xdr:nvSpPr>
      <xdr:spPr>
        <a:xfrm>
          <a:off x="7439025" y="9829800"/>
          <a:ext cx="17621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5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B </a:t>
          </a:r>
          <a:r>
            <a:rPr kumimoji="1" lang="ja-JP" altLang="en-US" sz="750">
              <a:latin typeface="ＭＳ Ｐ明朝" panose="02020600040205080304" pitchFamily="18" charset="-128"/>
              <a:ea typeface="ＭＳ Ｐ明朝" panose="02020600040205080304" pitchFamily="18" charset="-128"/>
            </a:rPr>
            <a:t>がある場合のみ）</a:t>
          </a:r>
          <a:endParaRPr kumimoji="1" lang="en-US" altLang="ja-JP" sz="7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103</xdr:col>
      <xdr:colOff>47625</xdr:colOff>
      <xdr:row>39</xdr:row>
      <xdr:rowOff>95249</xdr:rowOff>
    </xdr:from>
    <xdr:to>
      <xdr:col>103</xdr:col>
      <xdr:colOff>47625</xdr:colOff>
      <xdr:row>57</xdr:row>
      <xdr:rowOff>96899</xdr:rowOff>
    </xdr:to>
    <xdr:cxnSp macro="">
      <xdr:nvCxnSpPr>
        <xdr:cNvPr id="29" name="直線コネクタ 28"/>
        <xdr:cNvCxnSpPr/>
      </xdr:nvCxnSpPr>
      <xdr:spPr>
        <a:xfrm>
          <a:off x="9867900" y="7381874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</xdr:row>
          <xdr:rowOff>228600</xdr:rowOff>
        </xdr:from>
        <xdr:to>
          <xdr:col>32</xdr:col>
          <xdr:colOff>57150</xdr:colOff>
          <xdr:row>8</xdr:row>
          <xdr:rowOff>28575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出来高請求 （契約）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</xdr:row>
          <xdr:rowOff>228600</xdr:rowOff>
        </xdr:from>
        <xdr:to>
          <xdr:col>42</xdr:col>
          <xdr:colOff>57150</xdr:colOff>
          <xdr:row>8</xdr:row>
          <xdr:rowOff>28575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精算 （契約）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66675</xdr:colOff>
          <xdr:row>7</xdr:row>
          <xdr:rowOff>0</xdr:rowOff>
        </xdr:from>
        <xdr:to>
          <xdr:col>68</xdr:col>
          <xdr:colOff>28575</xdr:colOff>
          <xdr:row>8</xdr:row>
          <xdr:rowOff>9525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小口請求 （契約外）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28575</xdr:colOff>
          <xdr:row>20</xdr:row>
          <xdr:rowOff>228600</xdr:rowOff>
        </xdr:from>
        <xdr:to>
          <xdr:col>98</xdr:col>
          <xdr:colOff>66675</xdr:colOff>
          <xdr:row>22</xdr:row>
          <xdr:rowOff>19050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法定福利費　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85725</xdr:colOff>
          <xdr:row>20</xdr:row>
          <xdr:rowOff>228600</xdr:rowOff>
        </xdr:from>
        <xdr:to>
          <xdr:col>113</xdr:col>
          <xdr:colOff>66675</xdr:colOff>
          <xdr:row>22</xdr:row>
          <xdr:rowOff>19050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適用除外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38100</xdr:colOff>
          <xdr:row>20</xdr:row>
          <xdr:rowOff>228600</xdr:rowOff>
        </xdr:from>
        <xdr:to>
          <xdr:col>133</xdr:col>
          <xdr:colOff>0</xdr:colOff>
          <xdr:row>22</xdr:row>
          <xdr:rowOff>19050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法定福利費　無し　（材料・経費など）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161925</xdr:rowOff>
        </xdr:from>
        <xdr:to>
          <xdr:col>73</xdr:col>
          <xdr:colOff>38100</xdr:colOff>
          <xdr:row>8</xdr:row>
          <xdr:rowOff>209550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19050</xdr:colOff>
          <xdr:row>20</xdr:row>
          <xdr:rowOff>123825</xdr:rowOff>
        </xdr:from>
        <xdr:to>
          <xdr:col>142</xdr:col>
          <xdr:colOff>9525</xdr:colOff>
          <xdr:row>22</xdr:row>
          <xdr:rowOff>133350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46</a:t>
              </a:r>
            </a:p>
          </xdr:txBody>
        </xdr:sp>
        <xdr:clientData/>
      </xdr:twoCellAnchor>
    </mc:Choice>
    <mc:Fallback/>
  </mc:AlternateContent>
  <xdr:twoCellAnchor>
    <xdr:from>
      <xdr:col>101</xdr:col>
      <xdr:colOff>19052</xdr:colOff>
      <xdr:row>22</xdr:row>
      <xdr:rowOff>38103</xdr:rowOff>
    </xdr:from>
    <xdr:to>
      <xdr:col>102</xdr:col>
      <xdr:colOff>66676</xdr:colOff>
      <xdr:row>25</xdr:row>
      <xdr:rowOff>161927</xdr:rowOff>
    </xdr:to>
    <xdr:cxnSp macro="">
      <xdr:nvCxnSpPr>
        <xdr:cNvPr id="42" name="カギ線コネクタ 41"/>
        <xdr:cNvCxnSpPr/>
      </xdr:nvCxnSpPr>
      <xdr:spPr>
        <a:xfrm rot="5400000">
          <a:off x="9301164" y="5500691"/>
          <a:ext cx="838199" cy="142874"/>
        </a:xfrm>
        <a:prstGeom prst="bentConnector3">
          <a:avLst>
            <a:gd name="adj1" fmla="val 100000"/>
          </a:avLst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7</xdr:row>
          <xdr:rowOff>9525</xdr:rowOff>
        </xdr:from>
        <xdr:to>
          <xdr:col>51</xdr:col>
          <xdr:colOff>28575</xdr:colOff>
          <xdr:row>8</xdr:row>
          <xdr:rowOff>19050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単価契約</a:t>
              </a:r>
            </a:p>
          </xdr:txBody>
        </xdr:sp>
        <xdr:clientData/>
      </xdr:twoCellAnchor>
    </mc:Choice>
    <mc:Fallback/>
  </mc:AlternateContent>
  <xdr:twoCellAnchor editAs="absolute">
    <xdr:from>
      <xdr:col>107</xdr:col>
      <xdr:colOff>57150</xdr:colOff>
      <xdr:row>113</xdr:row>
      <xdr:rowOff>9524</xdr:rowOff>
    </xdr:from>
    <xdr:to>
      <xdr:col>107</xdr:col>
      <xdr:colOff>57150</xdr:colOff>
      <xdr:row>131</xdr:row>
      <xdr:rowOff>1649</xdr:rowOff>
    </xdr:to>
    <xdr:cxnSp macro="">
      <xdr:nvCxnSpPr>
        <xdr:cNvPr id="43" name="直線コネクタ 42"/>
        <xdr:cNvCxnSpPr/>
      </xdr:nvCxnSpPr>
      <xdr:spPr>
        <a:xfrm>
          <a:off x="10239375" y="15087599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111</xdr:col>
      <xdr:colOff>47625</xdr:colOff>
      <xdr:row>113</xdr:row>
      <xdr:rowOff>9524</xdr:rowOff>
    </xdr:from>
    <xdr:to>
      <xdr:col>111</xdr:col>
      <xdr:colOff>47625</xdr:colOff>
      <xdr:row>131</xdr:row>
      <xdr:rowOff>1649</xdr:rowOff>
    </xdr:to>
    <xdr:cxnSp macro="">
      <xdr:nvCxnSpPr>
        <xdr:cNvPr id="44" name="直線コネクタ 43"/>
        <xdr:cNvCxnSpPr/>
      </xdr:nvCxnSpPr>
      <xdr:spPr>
        <a:xfrm>
          <a:off x="10610850" y="15087599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96</xdr:col>
      <xdr:colOff>85725</xdr:colOff>
      <xdr:row>129</xdr:row>
      <xdr:rowOff>19050</xdr:rowOff>
    </xdr:from>
    <xdr:to>
      <xdr:col>99</xdr:col>
      <xdr:colOff>57150</xdr:colOff>
      <xdr:row>131</xdr:row>
      <xdr:rowOff>19050</xdr:rowOff>
    </xdr:to>
    <xdr:sp macro="" textlink="">
      <xdr:nvSpPr>
        <xdr:cNvPr id="45" name="テキスト ボックス 44"/>
        <xdr:cNvSpPr txBox="1"/>
      </xdr:nvSpPr>
      <xdr:spPr>
        <a:xfrm>
          <a:off x="9239250" y="16640175"/>
          <a:ext cx="257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 editAs="absolute">
    <xdr:from>
      <xdr:col>103</xdr:col>
      <xdr:colOff>47625</xdr:colOff>
      <xdr:row>112</xdr:row>
      <xdr:rowOff>95249</xdr:rowOff>
    </xdr:from>
    <xdr:to>
      <xdr:col>103</xdr:col>
      <xdr:colOff>47625</xdr:colOff>
      <xdr:row>130</xdr:row>
      <xdr:rowOff>96899</xdr:rowOff>
    </xdr:to>
    <xdr:cxnSp macro="">
      <xdr:nvCxnSpPr>
        <xdr:cNvPr id="46" name="直線コネクタ 45"/>
        <xdr:cNvCxnSpPr/>
      </xdr:nvCxnSpPr>
      <xdr:spPr>
        <a:xfrm>
          <a:off x="9867900" y="15078074"/>
          <a:ext cx="0" cy="17352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103</xdr:col>
      <xdr:colOff>47625</xdr:colOff>
      <xdr:row>132</xdr:row>
      <xdr:rowOff>9525</xdr:rowOff>
    </xdr:from>
    <xdr:to>
      <xdr:col>103</xdr:col>
      <xdr:colOff>47625</xdr:colOff>
      <xdr:row>140</xdr:row>
      <xdr:rowOff>3525</xdr:rowOff>
    </xdr:to>
    <xdr:cxnSp macro="">
      <xdr:nvCxnSpPr>
        <xdr:cNvPr id="58" name="直線コネクタ 57"/>
        <xdr:cNvCxnSpPr/>
      </xdr:nvCxnSpPr>
      <xdr:spPr>
        <a:xfrm>
          <a:off x="9867900" y="169354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107</xdr:col>
      <xdr:colOff>57150</xdr:colOff>
      <xdr:row>132</xdr:row>
      <xdr:rowOff>9525</xdr:rowOff>
    </xdr:from>
    <xdr:to>
      <xdr:col>107</xdr:col>
      <xdr:colOff>57150</xdr:colOff>
      <xdr:row>140</xdr:row>
      <xdr:rowOff>3525</xdr:rowOff>
    </xdr:to>
    <xdr:cxnSp macro="">
      <xdr:nvCxnSpPr>
        <xdr:cNvPr id="59" name="直線コネクタ 58"/>
        <xdr:cNvCxnSpPr/>
      </xdr:nvCxnSpPr>
      <xdr:spPr>
        <a:xfrm>
          <a:off x="10239375" y="169354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111</xdr:col>
      <xdr:colOff>47625</xdr:colOff>
      <xdr:row>132</xdr:row>
      <xdr:rowOff>9525</xdr:rowOff>
    </xdr:from>
    <xdr:to>
      <xdr:col>111</xdr:col>
      <xdr:colOff>47625</xdr:colOff>
      <xdr:row>140</xdr:row>
      <xdr:rowOff>3525</xdr:rowOff>
    </xdr:to>
    <xdr:cxnSp macro="">
      <xdr:nvCxnSpPr>
        <xdr:cNvPr id="60" name="直線コネクタ 59"/>
        <xdr:cNvCxnSpPr/>
      </xdr:nvCxnSpPr>
      <xdr:spPr>
        <a:xfrm>
          <a:off x="10610850" y="16935450"/>
          <a:ext cx="0" cy="756000"/>
        </a:xfrm>
        <a:prstGeom prst="line">
          <a:avLst/>
        </a:prstGeom>
        <a:ln w="31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97</xdr:col>
      <xdr:colOff>38100</xdr:colOff>
      <xdr:row>134</xdr:row>
      <xdr:rowOff>19050</xdr:rowOff>
    </xdr:from>
    <xdr:to>
      <xdr:col>99</xdr:col>
      <xdr:colOff>9525</xdr:colOff>
      <xdr:row>136</xdr:row>
      <xdr:rowOff>28575</xdr:rowOff>
    </xdr:to>
    <xdr:sp macro="" textlink="">
      <xdr:nvSpPr>
        <xdr:cNvPr id="61" name="テキスト ボックス 60"/>
        <xdr:cNvSpPr txBox="1"/>
      </xdr:nvSpPr>
      <xdr:spPr>
        <a:xfrm>
          <a:off x="9286875" y="17135475"/>
          <a:ext cx="161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B</a:t>
          </a:r>
        </a:p>
      </xdr:txBody>
    </xdr:sp>
    <xdr:clientData/>
  </xdr:twoCellAnchor>
  <xdr:twoCellAnchor editAs="absolute">
    <xdr:from>
      <xdr:col>95</xdr:col>
      <xdr:colOff>38100</xdr:colOff>
      <xdr:row>138</xdr:row>
      <xdr:rowOff>38100</xdr:rowOff>
    </xdr:from>
    <xdr:to>
      <xdr:col>99</xdr:col>
      <xdr:colOff>85725</xdr:colOff>
      <xdr:row>140</xdr:row>
      <xdr:rowOff>28575</xdr:rowOff>
    </xdr:to>
    <xdr:sp macro="" textlink="">
      <xdr:nvSpPr>
        <xdr:cNvPr id="62" name="テキスト ボックス 61"/>
        <xdr:cNvSpPr txBox="1"/>
      </xdr:nvSpPr>
      <xdr:spPr>
        <a:xfrm>
          <a:off x="9096375" y="17535525"/>
          <a:ext cx="4286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A+B</a:t>
          </a:r>
        </a:p>
      </xdr:txBody>
    </xdr:sp>
    <xdr:clientData/>
  </xdr:twoCellAnchor>
  <xdr:twoCellAnchor editAs="absolute">
    <xdr:from>
      <xdr:col>78</xdr:col>
      <xdr:colOff>0</xdr:colOff>
      <xdr:row>138</xdr:row>
      <xdr:rowOff>28575</xdr:rowOff>
    </xdr:from>
    <xdr:to>
      <xdr:col>96</xdr:col>
      <xdr:colOff>47625</xdr:colOff>
      <xdr:row>140</xdr:row>
      <xdr:rowOff>19050</xdr:rowOff>
    </xdr:to>
    <xdr:sp macro="" textlink="">
      <xdr:nvSpPr>
        <xdr:cNvPr id="63" name="テキスト ボックス 62"/>
        <xdr:cNvSpPr txBox="1"/>
      </xdr:nvSpPr>
      <xdr:spPr>
        <a:xfrm>
          <a:off x="7439025" y="17526000"/>
          <a:ext cx="17621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5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B </a:t>
          </a:r>
          <a:r>
            <a:rPr kumimoji="1" lang="ja-JP" altLang="en-US" sz="750">
              <a:latin typeface="ＭＳ Ｐ明朝" panose="02020600040205080304" pitchFamily="18" charset="-128"/>
              <a:ea typeface="ＭＳ Ｐ明朝" panose="02020600040205080304" pitchFamily="18" charset="-128"/>
            </a:rPr>
            <a:t>がある場合のみ）</a:t>
          </a:r>
          <a:endParaRPr kumimoji="1" lang="en-US" altLang="ja-JP" sz="7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48</xdr:col>
      <xdr:colOff>47625</xdr:colOff>
      <xdr:row>14</xdr:row>
      <xdr:rowOff>0</xdr:rowOff>
    </xdr:from>
    <xdr:to>
      <xdr:col>48</xdr:col>
      <xdr:colOff>47625</xdr:colOff>
      <xdr:row>18</xdr:row>
      <xdr:rowOff>235500</xdr:rowOff>
    </xdr:to>
    <xdr:cxnSp macro="">
      <xdr:nvCxnSpPr>
        <xdr:cNvPr id="40" name="直線コネクタ 39"/>
        <xdr:cNvCxnSpPr/>
      </xdr:nvCxnSpPr>
      <xdr:spPr>
        <a:xfrm>
          <a:off x="4619625" y="2790825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45</xdr:col>
      <xdr:colOff>19050</xdr:colOff>
      <xdr:row>14</xdr:row>
      <xdr:rowOff>0</xdr:rowOff>
    </xdr:from>
    <xdr:to>
      <xdr:col>45</xdr:col>
      <xdr:colOff>19050</xdr:colOff>
      <xdr:row>18</xdr:row>
      <xdr:rowOff>235500</xdr:rowOff>
    </xdr:to>
    <xdr:cxnSp macro="">
      <xdr:nvCxnSpPr>
        <xdr:cNvPr id="41" name="直線コネクタ 40"/>
        <xdr:cNvCxnSpPr/>
      </xdr:nvCxnSpPr>
      <xdr:spPr>
        <a:xfrm>
          <a:off x="4305300" y="2790825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41</xdr:col>
      <xdr:colOff>76200</xdr:colOff>
      <xdr:row>14</xdr:row>
      <xdr:rowOff>0</xdr:rowOff>
    </xdr:from>
    <xdr:to>
      <xdr:col>41</xdr:col>
      <xdr:colOff>76200</xdr:colOff>
      <xdr:row>18</xdr:row>
      <xdr:rowOff>235500</xdr:rowOff>
    </xdr:to>
    <xdr:cxnSp macro="">
      <xdr:nvCxnSpPr>
        <xdr:cNvPr id="47" name="直線コネクタ 46"/>
        <xdr:cNvCxnSpPr/>
      </xdr:nvCxnSpPr>
      <xdr:spPr>
        <a:xfrm>
          <a:off x="3981450" y="2790825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48</xdr:col>
      <xdr:colOff>47625</xdr:colOff>
      <xdr:row>21</xdr:row>
      <xdr:rowOff>0</xdr:rowOff>
    </xdr:from>
    <xdr:to>
      <xdr:col>48</xdr:col>
      <xdr:colOff>47625</xdr:colOff>
      <xdr:row>25</xdr:row>
      <xdr:rowOff>235500</xdr:rowOff>
    </xdr:to>
    <xdr:cxnSp macro="">
      <xdr:nvCxnSpPr>
        <xdr:cNvPr id="48" name="直線コネクタ 47"/>
        <xdr:cNvCxnSpPr/>
      </xdr:nvCxnSpPr>
      <xdr:spPr>
        <a:xfrm>
          <a:off x="4619625" y="4457700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45</xdr:col>
      <xdr:colOff>19050</xdr:colOff>
      <xdr:row>21</xdr:row>
      <xdr:rowOff>0</xdr:rowOff>
    </xdr:from>
    <xdr:to>
      <xdr:col>45</xdr:col>
      <xdr:colOff>19050</xdr:colOff>
      <xdr:row>25</xdr:row>
      <xdr:rowOff>235500</xdr:rowOff>
    </xdr:to>
    <xdr:cxnSp macro="">
      <xdr:nvCxnSpPr>
        <xdr:cNvPr id="49" name="直線コネクタ 48"/>
        <xdr:cNvCxnSpPr/>
      </xdr:nvCxnSpPr>
      <xdr:spPr>
        <a:xfrm>
          <a:off x="4305300" y="4457700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41</xdr:col>
      <xdr:colOff>76200</xdr:colOff>
      <xdr:row>21</xdr:row>
      <xdr:rowOff>0</xdr:rowOff>
    </xdr:from>
    <xdr:to>
      <xdr:col>41</xdr:col>
      <xdr:colOff>76200</xdr:colOff>
      <xdr:row>25</xdr:row>
      <xdr:rowOff>235500</xdr:rowOff>
    </xdr:to>
    <xdr:cxnSp macro="">
      <xdr:nvCxnSpPr>
        <xdr:cNvPr id="50" name="直線コネクタ 49"/>
        <xdr:cNvCxnSpPr/>
      </xdr:nvCxnSpPr>
      <xdr:spPr>
        <a:xfrm>
          <a:off x="3981450" y="4457700"/>
          <a:ext cx="0" cy="11880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131</xdr:col>
      <xdr:colOff>28575</xdr:colOff>
      <xdr:row>12</xdr:row>
      <xdr:rowOff>19050</xdr:rowOff>
    </xdr:from>
    <xdr:to>
      <xdr:col>131</xdr:col>
      <xdr:colOff>28575</xdr:colOff>
      <xdr:row>18</xdr:row>
      <xdr:rowOff>228600</xdr:rowOff>
    </xdr:to>
    <xdr:cxnSp macro="">
      <xdr:nvCxnSpPr>
        <xdr:cNvPr id="51" name="直線コネクタ 50"/>
        <xdr:cNvCxnSpPr/>
      </xdr:nvCxnSpPr>
      <xdr:spPr>
        <a:xfrm>
          <a:off x="12496800" y="2333625"/>
          <a:ext cx="0" cy="16383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128</xdr:col>
      <xdr:colOff>57150</xdr:colOff>
      <xdr:row>12</xdr:row>
      <xdr:rowOff>28575</xdr:rowOff>
    </xdr:from>
    <xdr:to>
      <xdr:col>128</xdr:col>
      <xdr:colOff>57150</xdr:colOff>
      <xdr:row>19</xdr:row>
      <xdr:rowOff>0</xdr:rowOff>
    </xdr:to>
    <xdr:cxnSp macro="">
      <xdr:nvCxnSpPr>
        <xdr:cNvPr id="55" name="直線コネクタ 54"/>
        <xdr:cNvCxnSpPr/>
      </xdr:nvCxnSpPr>
      <xdr:spPr>
        <a:xfrm>
          <a:off x="12239625" y="2343150"/>
          <a:ext cx="0" cy="163830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46</xdr:col>
      <xdr:colOff>66675</xdr:colOff>
      <xdr:row>102</xdr:row>
      <xdr:rowOff>28575</xdr:rowOff>
    </xdr:from>
    <xdr:to>
      <xdr:col>51</xdr:col>
      <xdr:colOff>40425</xdr:colOff>
      <xdr:row>105</xdr:row>
      <xdr:rowOff>99675</xdr:rowOff>
    </xdr:to>
    <xdr:sp macro="" textlink="">
      <xdr:nvSpPr>
        <xdr:cNvPr id="56" name="円/楕円 55"/>
        <xdr:cNvSpPr/>
      </xdr:nvSpPr>
      <xdr:spPr>
        <a:xfrm>
          <a:off x="4448175" y="14001750"/>
          <a:ext cx="450000" cy="414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46</xdr:col>
      <xdr:colOff>66675</xdr:colOff>
      <xdr:row>175</xdr:row>
      <xdr:rowOff>28575</xdr:rowOff>
    </xdr:from>
    <xdr:to>
      <xdr:col>51</xdr:col>
      <xdr:colOff>40425</xdr:colOff>
      <xdr:row>178</xdr:row>
      <xdr:rowOff>99675</xdr:rowOff>
    </xdr:to>
    <xdr:sp macro="" textlink="">
      <xdr:nvSpPr>
        <xdr:cNvPr id="57" name="円/楕円 56"/>
        <xdr:cNvSpPr/>
      </xdr:nvSpPr>
      <xdr:spPr>
        <a:xfrm>
          <a:off x="4448175" y="21697950"/>
          <a:ext cx="450000" cy="414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EG25"/>
  <sheetViews>
    <sheetView showGridLines="0" tabSelected="1" zoomScaleNormal="100" workbookViewId="0">
      <selection activeCell="I5" sqref="I5:M5"/>
    </sheetView>
  </sheetViews>
  <sheetFormatPr defaultColWidth="3.5" defaultRowHeight="21" customHeight="1"/>
  <cols>
    <col min="1" max="1" width="0.875" customWidth="1"/>
    <col min="2" max="2" width="1.625" customWidth="1"/>
    <col min="3" max="37" width="3.25" customWidth="1"/>
    <col min="38" max="38" width="1.625" customWidth="1"/>
    <col min="39" max="40" width="3.25" customWidth="1"/>
    <col min="41" max="42" width="3.75" customWidth="1"/>
    <col min="43" max="44" width="2.875" customWidth="1"/>
    <col min="45" max="47" width="3.75" customWidth="1"/>
    <col min="54" max="54" width="1.5" customWidth="1"/>
    <col min="55" max="55" width="3.5" customWidth="1"/>
    <col min="72" max="73" width="3.875" customWidth="1"/>
    <col min="74" max="75" width="2.625" customWidth="1"/>
    <col min="76" max="78" width="3.75" customWidth="1"/>
  </cols>
  <sheetData>
    <row r="1" spans="1:137" s="1" customFormat="1" ht="20.25" customHeight="1">
      <c r="A1" s="68"/>
      <c r="B1" s="120" t="s">
        <v>152</v>
      </c>
      <c r="EG1" s="95"/>
    </row>
    <row r="2" spans="1:137" ht="6.75" customHeight="1" thickBot="1">
      <c r="A2" s="93"/>
      <c r="B2" s="17"/>
      <c r="EG2" s="94"/>
    </row>
    <row r="3" spans="1:137" ht="7.5" customHeight="1" thickTop="1">
      <c r="B3" s="96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2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7" ht="18.75" customHeight="1">
      <c r="B4" s="97"/>
      <c r="C4" s="171" t="s">
        <v>32</v>
      </c>
      <c r="D4" s="172"/>
      <c r="E4" s="172"/>
      <c r="F4" s="172"/>
      <c r="G4" s="172"/>
      <c r="H4" s="17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  <c r="AE4" s="104"/>
      <c r="AF4" s="104"/>
      <c r="AG4" s="104"/>
      <c r="AH4" s="104"/>
      <c r="AI4" s="104"/>
      <c r="AJ4" s="103"/>
      <c r="AK4" s="103"/>
      <c r="AL4" s="105"/>
      <c r="AM4" s="10"/>
      <c r="AN4" s="10"/>
      <c r="AO4" s="10"/>
      <c r="AP4" s="10"/>
      <c r="AQ4" s="10"/>
      <c r="AR4" s="10"/>
      <c r="AS4" s="10"/>
      <c r="AT4" s="7"/>
      <c r="AU4" s="7"/>
      <c r="AV4" s="7"/>
    </row>
    <row r="5" spans="1:137" ht="18.75" customHeight="1">
      <c r="B5" s="97"/>
      <c r="C5" s="162" t="s">
        <v>140</v>
      </c>
      <c r="D5" s="162"/>
      <c r="E5" s="162"/>
      <c r="F5" s="162"/>
      <c r="G5" s="162"/>
      <c r="H5" s="162"/>
      <c r="I5" s="153"/>
      <c r="J5" s="154"/>
      <c r="K5" s="154"/>
      <c r="L5" s="154"/>
      <c r="M5" s="15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6"/>
      <c r="AE5" s="106"/>
      <c r="AF5" s="103"/>
      <c r="AG5" s="103"/>
      <c r="AH5" s="103"/>
      <c r="AI5" s="103"/>
      <c r="AJ5" s="103"/>
      <c r="AK5" s="103"/>
      <c r="AL5" s="105"/>
      <c r="AM5" s="7"/>
      <c r="AN5" s="7"/>
      <c r="AO5" s="7"/>
      <c r="AP5" s="7"/>
      <c r="AQ5" s="7"/>
      <c r="AR5" s="11"/>
      <c r="AS5" s="11"/>
      <c r="AT5" s="7"/>
      <c r="AU5" s="7"/>
      <c r="AV5" s="7"/>
    </row>
    <row r="6" spans="1:137" ht="18.75" customHeight="1">
      <c r="B6" s="97"/>
      <c r="C6" s="162" t="s">
        <v>141</v>
      </c>
      <c r="D6" s="162"/>
      <c r="E6" s="162"/>
      <c r="F6" s="162"/>
      <c r="G6" s="162"/>
      <c r="H6" s="162"/>
      <c r="I6" s="156"/>
      <c r="J6" s="157"/>
      <c r="K6" s="157"/>
      <c r="L6" s="157"/>
      <c r="M6" s="158"/>
      <c r="N6" s="103"/>
      <c r="O6" s="103"/>
      <c r="P6" s="103"/>
      <c r="Q6" s="103"/>
      <c r="R6" s="103"/>
      <c r="S6" s="103"/>
      <c r="T6" s="107"/>
      <c r="U6" s="107"/>
      <c r="V6" s="107"/>
      <c r="W6" s="107"/>
      <c r="X6" s="107"/>
      <c r="Y6" s="107"/>
      <c r="Z6" s="107"/>
      <c r="AA6" s="108"/>
      <c r="AB6" s="108"/>
      <c r="AC6" s="103"/>
      <c r="AD6" s="106"/>
      <c r="AE6" s="103"/>
      <c r="AF6" s="103"/>
      <c r="AG6" s="103"/>
      <c r="AH6" s="103"/>
      <c r="AI6" s="103"/>
      <c r="AJ6" s="103"/>
      <c r="AK6" s="103"/>
      <c r="AL6" s="105"/>
      <c r="AM6" s="7"/>
      <c r="AN6" s="7"/>
      <c r="AO6" s="7"/>
      <c r="AP6" s="7"/>
      <c r="AQ6" s="7"/>
      <c r="AR6" s="12"/>
      <c r="AS6" s="12"/>
      <c r="AT6" s="7"/>
      <c r="AU6" s="7"/>
      <c r="AV6" s="7"/>
    </row>
    <row r="7" spans="1:137" ht="18.75" customHeight="1">
      <c r="B7" s="97"/>
      <c r="C7" s="162" t="s">
        <v>146</v>
      </c>
      <c r="D7" s="162"/>
      <c r="E7" s="162"/>
      <c r="F7" s="162"/>
      <c r="G7" s="162"/>
      <c r="H7" s="162"/>
      <c r="I7" s="173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A7" s="109"/>
      <c r="AB7" s="109"/>
      <c r="AC7" s="109"/>
      <c r="AD7" s="110"/>
      <c r="AE7" s="109"/>
      <c r="AF7" s="109"/>
      <c r="AG7" s="109"/>
      <c r="AH7" s="109"/>
      <c r="AI7" s="109"/>
      <c r="AJ7" s="109"/>
      <c r="AK7" s="109"/>
      <c r="AL7" s="111"/>
      <c r="AM7" s="33"/>
      <c r="AN7" s="33"/>
      <c r="AO7" s="33"/>
      <c r="AP7" s="33"/>
      <c r="AQ7" s="33"/>
      <c r="AR7" s="33"/>
      <c r="AS7" s="33"/>
      <c r="AT7" s="33"/>
      <c r="AU7" s="7"/>
      <c r="AV7" s="7"/>
    </row>
    <row r="8" spans="1:137" ht="18.75" customHeight="1">
      <c r="B8" s="97"/>
      <c r="C8" s="162" t="s">
        <v>145</v>
      </c>
      <c r="D8" s="162"/>
      <c r="E8" s="162"/>
      <c r="F8" s="162"/>
      <c r="G8" s="162"/>
      <c r="H8" s="162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1"/>
      <c r="AM8" s="33"/>
      <c r="AN8" s="33"/>
      <c r="AO8" s="33"/>
      <c r="AP8" s="33"/>
      <c r="AQ8" s="33"/>
      <c r="AR8" s="33"/>
      <c r="AS8" s="33"/>
      <c r="AT8" s="33"/>
      <c r="AU8" s="7"/>
      <c r="AV8" s="7"/>
    </row>
    <row r="9" spans="1:137" ht="18.75" customHeight="1">
      <c r="B9" s="97"/>
      <c r="C9" s="162" t="s">
        <v>143</v>
      </c>
      <c r="D9" s="162"/>
      <c r="E9" s="162"/>
      <c r="F9" s="162"/>
      <c r="G9" s="162"/>
      <c r="H9" s="162"/>
      <c r="I9" s="179"/>
      <c r="J9" s="180"/>
      <c r="K9" s="180"/>
      <c r="L9" s="180"/>
      <c r="M9" s="180"/>
      <c r="N9" s="180"/>
      <c r="O9" s="181"/>
      <c r="P9" s="103"/>
      <c r="Q9" s="103"/>
      <c r="R9" s="103"/>
      <c r="S9" s="103"/>
      <c r="T9" s="107"/>
      <c r="U9" s="107"/>
      <c r="V9" s="107"/>
      <c r="W9" s="113"/>
      <c r="X9" s="113"/>
      <c r="Y9" s="113"/>
      <c r="Z9" s="113"/>
      <c r="AA9" s="112"/>
      <c r="AB9" s="112"/>
      <c r="AC9" s="109"/>
      <c r="AD9" s="109"/>
      <c r="AE9" s="109"/>
      <c r="AF9" s="109"/>
      <c r="AG9" s="109"/>
      <c r="AH9" s="109"/>
      <c r="AI9" s="109"/>
      <c r="AJ9" s="109"/>
      <c r="AK9" s="109"/>
      <c r="AL9" s="111"/>
      <c r="AM9" s="33"/>
      <c r="AN9" s="33"/>
      <c r="AO9" s="33"/>
      <c r="AP9" s="33"/>
      <c r="AQ9" s="33"/>
      <c r="AR9" s="33"/>
      <c r="AS9" s="33"/>
      <c r="AT9" s="33"/>
      <c r="AU9" s="7"/>
      <c r="AV9" s="7"/>
    </row>
    <row r="10" spans="1:137" ht="18.75" customHeight="1">
      <c r="B10" s="97"/>
      <c r="C10" s="162" t="s">
        <v>144</v>
      </c>
      <c r="D10" s="162"/>
      <c r="E10" s="162"/>
      <c r="F10" s="162"/>
      <c r="G10" s="162"/>
      <c r="H10" s="162"/>
      <c r="I10" s="179"/>
      <c r="J10" s="180"/>
      <c r="K10" s="180"/>
      <c r="L10" s="180"/>
      <c r="M10" s="180"/>
      <c r="N10" s="180"/>
      <c r="O10" s="181"/>
      <c r="P10" s="103"/>
      <c r="Q10" s="103"/>
      <c r="R10" s="103"/>
      <c r="S10" s="103"/>
      <c r="T10" s="107"/>
      <c r="U10" s="107"/>
      <c r="V10" s="107"/>
      <c r="W10" s="113"/>
      <c r="X10" s="113"/>
      <c r="Y10" s="113"/>
      <c r="Z10" s="113"/>
      <c r="AA10" s="112"/>
      <c r="AB10" s="112"/>
      <c r="AC10" s="109"/>
      <c r="AD10" s="109"/>
      <c r="AE10" s="109"/>
      <c r="AF10" s="109"/>
      <c r="AG10" s="109"/>
      <c r="AH10" s="109"/>
      <c r="AI10" s="109"/>
      <c r="AJ10" s="109"/>
      <c r="AK10" s="109"/>
      <c r="AL10" s="111"/>
      <c r="AM10" s="33"/>
      <c r="AN10" s="33"/>
      <c r="AO10" s="33"/>
      <c r="AP10" s="33"/>
      <c r="AQ10" s="33"/>
      <c r="AR10" s="33"/>
      <c r="AS10" s="33"/>
      <c r="AT10" s="33"/>
      <c r="AU10" s="7"/>
      <c r="AV10" s="7"/>
    </row>
    <row r="11" spans="1:137" ht="18.75" customHeight="1">
      <c r="B11" s="97"/>
      <c r="C11" s="162" t="s">
        <v>142</v>
      </c>
      <c r="D11" s="162"/>
      <c r="E11" s="162"/>
      <c r="F11" s="162"/>
      <c r="G11" s="162"/>
      <c r="H11" s="162"/>
      <c r="I11" s="159"/>
      <c r="J11" s="160"/>
      <c r="K11" s="160"/>
      <c r="L11" s="160"/>
      <c r="M11" s="160"/>
      <c r="N11" s="160"/>
      <c r="O11" s="161"/>
      <c r="P11" s="103"/>
      <c r="Q11" s="103"/>
      <c r="R11" s="103"/>
      <c r="S11" s="103"/>
      <c r="T11" s="107"/>
      <c r="U11" s="113"/>
      <c r="V11" s="113"/>
      <c r="W11" s="113"/>
      <c r="X11" s="113"/>
      <c r="Y11" s="113"/>
      <c r="Z11" s="113"/>
      <c r="AA11" s="112"/>
      <c r="AB11" s="112"/>
      <c r="AC11" s="109"/>
      <c r="AD11" s="109"/>
      <c r="AE11" s="109"/>
      <c r="AF11" s="109"/>
      <c r="AG11" s="109"/>
      <c r="AH11" s="109"/>
      <c r="AI11" s="109"/>
      <c r="AJ11" s="109"/>
      <c r="AK11" s="109"/>
      <c r="AL11" s="111"/>
      <c r="AM11" s="33"/>
      <c r="AN11" s="33"/>
      <c r="AO11" s="33"/>
      <c r="AP11" s="33"/>
      <c r="AQ11" s="33"/>
      <c r="AR11" s="33"/>
      <c r="AS11" s="33"/>
      <c r="AT11" s="33"/>
      <c r="AU11" s="7"/>
      <c r="AV11" s="7"/>
    </row>
    <row r="12" spans="1:137" ht="18.75" customHeight="1">
      <c r="B12" s="97"/>
      <c r="C12" s="162" t="s">
        <v>127</v>
      </c>
      <c r="D12" s="162"/>
      <c r="E12" s="162"/>
      <c r="F12" s="162"/>
      <c r="G12" s="162"/>
      <c r="H12" s="162"/>
      <c r="I12" s="122"/>
      <c r="J12" s="123"/>
      <c r="K12" s="123"/>
      <c r="L12" s="123"/>
      <c r="M12" s="123"/>
      <c r="N12" s="123"/>
      <c r="O12" s="124"/>
      <c r="P12" s="114"/>
      <c r="Q12" s="103"/>
      <c r="R12" s="103"/>
      <c r="S12" s="103"/>
      <c r="T12" s="107"/>
      <c r="U12" s="113"/>
      <c r="V12" s="113"/>
      <c r="W12" s="113"/>
      <c r="X12" s="113"/>
      <c r="Y12" s="113"/>
      <c r="Z12" s="113"/>
      <c r="AA12" s="112"/>
      <c r="AB12" s="112"/>
      <c r="AC12" s="109"/>
      <c r="AD12" s="109"/>
      <c r="AE12" s="109"/>
      <c r="AF12" s="109"/>
      <c r="AG12" s="109"/>
      <c r="AH12" s="109"/>
      <c r="AI12" s="109"/>
      <c r="AJ12" s="109"/>
      <c r="AK12" s="109"/>
      <c r="AL12" s="111"/>
      <c r="AM12" s="33"/>
      <c r="AN12" s="33"/>
      <c r="AO12" s="33"/>
      <c r="AP12" s="33"/>
      <c r="AQ12" s="33"/>
      <c r="AR12" s="33"/>
      <c r="AS12" s="33"/>
      <c r="AT12" s="33"/>
      <c r="AU12" s="7"/>
      <c r="AV12" s="7"/>
    </row>
    <row r="13" spans="1:137" ht="18.75" customHeight="1">
      <c r="B13" s="97"/>
      <c r="C13" s="147" t="s">
        <v>41</v>
      </c>
      <c r="D13" s="148"/>
      <c r="E13" s="148"/>
      <c r="F13" s="148"/>
      <c r="G13" s="148"/>
      <c r="H13" s="149"/>
      <c r="I13" s="150"/>
      <c r="J13" s="151"/>
      <c r="K13" s="151"/>
      <c r="L13" s="152" t="s">
        <v>78</v>
      </c>
      <c r="M13" s="152"/>
      <c r="N13" s="118"/>
      <c r="O13" s="32" t="s">
        <v>44</v>
      </c>
      <c r="P13" s="31"/>
      <c r="Q13" s="163" t="s">
        <v>46</v>
      </c>
      <c r="R13" s="163"/>
      <c r="S13" s="164"/>
      <c r="T13" s="164"/>
      <c r="U13" s="164"/>
      <c r="V13" s="164"/>
      <c r="W13" s="119" t="s">
        <v>45</v>
      </c>
      <c r="X13" s="113"/>
      <c r="Y13" s="113"/>
      <c r="Z13" s="113"/>
      <c r="AA13" s="112"/>
      <c r="AB13" s="112"/>
      <c r="AC13" s="109"/>
      <c r="AD13" s="109"/>
      <c r="AE13" s="109"/>
      <c r="AF13" s="109"/>
      <c r="AG13" s="109"/>
      <c r="AH13" s="109"/>
      <c r="AI13" s="109"/>
      <c r="AJ13" s="109"/>
      <c r="AK13" s="109"/>
      <c r="AL13" s="111"/>
      <c r="AM13" s="33"/>
      <c r="AN13" s="33"/>
      <c r="AO13" s="33"/>
      <c r="AP13" s="33"/>
      <c r="AQ13" s="33"/>
      <c r="AR13" s="33"/>
      <c r="AS13" s="33"/>
      <c r="AT13" s="33"/>
      <c r="AU13" s="7"/>
      <c r="AV13" s="7"/>
    </row>
    <row r="14" spans="1:137" ht="18.75" customHeight="1">
      <c r="B14" s="97"/>
      <c r="C14" s="176" t="s">
        <v>42</v>
      </c>
      <c r="D14" s="177"/>
      <c r="E14" s="177"/>
      <c r="F14" s="177"/>
      <c r="G14" s="177"/>
      <c r="H14" s="17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13"/>
      <c r="V14" s="113"/>
      <c r="W14" s="113"/>
      <c r="X14" s="113"/>
      <c r="Y14" s="113"/>
      <c r="Z14" s="113"/>
      <c r="AA14" s="112"/>
      <c r="AB14" s="112"/>
      <c r="AC14" s="109"/>
      <c r="AD14" s="109"/>
      <c r="AE14" s="109"/>
      <c r="AF14" s="109"/>
      <c r="AG14" s="109"/>
      <c r="AH14" s="109"/>
      <c r="AI14" s="109"/>
      <c r="AJ14" s="109"/>
      <c r="AK14" s="109"/>
      <c r="AL14" s="111"/>
      <c r="AM14" s="33"/>
      <c r="AN14" s="33"/>
      <c r="AO14" s="33"/>
      <c r="AP14" s="33"/>
      <c r="AQ14" s="33"/>
      <c r="AR14" s="33"/>
      <c r="AS14" s="33"/>
      <c r="AT14" s="33"/>
      <c r="AU14" s="7"/>
      <c r="AV14" s="7"/>
    </row>
    <row r="15" spans="1:137" ht="21" customHeight="1">
      <c r="B15" s="97"/>
      <c r="C15" s="165" t="s">
        <v>43</v>
      </c>
      <c r="D15" s="166"/>
      <c r="E15" s="166"/>
      <c r="F15" s="166"/>
      <c r="G15" s="166"/>
      <c r="H15" s="167"/>
      <c r="I15" s="21" t="s">
        <v>50</v>
      </c>
      <c r="J15" s="22" t="s">
        <v>51</v>
      </c>
      <c r="K15" s="22" t="s">
        <v>52</v>
      </c>
      <c r="L15" s="22" t="s">
        <v>53</v>
      </c>
      <c r="M15" s="22" t="s">
        <v>54</v>
      </c>
      <c r="N15" s="22" t="s">
        <v>47</v>
      </c>
      <c r="O15" s="22" t="s">
        <v>55</v>
      </c>
      <c r="P15" s="22" t="s">
        <v>56</v>
      </c>
      <c r="Q15" s="22" t="s">
        <v>48</v>
      </c>
      <c r="R15" s="22" t="s">
        <v>57</v>
      </c>
      <c r="S15" s="22" t="s">
        <v>49</v>
      </c>
      <c r="T15" s="22" t="s">
        <v>58</v>
      </c>
      <c r="U15" s="22" t="s">
        <v>59</v>
      </c>
      <c r="V15" s="22" t="s">
        <v>60</v>
      </c>
      <c r="W15" s="22" t="s">
        <v>61</v>
      </c>
      <c r="X15" s="22" t="s">
        <v>62</v>
      </c>
      <c r="Y15" s="22" t="s">
        <v>63</v>
      </c>
      <c r="Z15" s="22" t="s">
        <v>64</v>
      </c>
      <c r="AA15" s="22" t="s">
        <v>65</v>
      </c>
      <c r="AB15" s="22" t="s">
        <v>66</v>
      </c>
      <c r="AC15" s="22" t="s">
        <v>67</v>
      </c>
      <c r="AD15" s="22" t="s">
        <v>68</v>
      </c>
      <c r="AE15" s="22" t="s">
        <v>69</v>
      </c>
      <c r="AF15" s="22" t="s">
        <v>70</v>
      </c>
      <c r="AG15" s="22" t="s">
        <v>71</v>
      </c>
      <c r="AH15" s="22" t="s">
        <v>72</v>
      </c>
      <c r="AI15" s="22" t="s">
        <v>73</v>
      </c>
      <c r="AJ15" s="22" t="s">
        <v>74</v>
      </c>
      <c r="AK15" s="23" t="s">
        <v>75</v>
      </c>
      <c r="AL15" s="105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137" ht="15.75" customHeight="1">
      <c r="B16" s="97"/>
      <c r="C16" s="168"/>
      <c r="D16" s="169"/>
      <c r="E16" s="169"/>
      <c r="F16" s="169"/>
      <c r="G16" s="169"/>
      <c r="H16" s="170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/>
      <c r="AL16" s="105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2:48" s="15" customFormat="1" ht="9" hidden="1" customHeight="1">
      <c r="B17" s="98"/>
      <c r="C17" s="18"/>
      <c r="D17" s="18"/>
      <c r="E17" s="18"/>
      <c r="F17" s="18"/>
      <c r="G17" s="18"/>
      <c r="H17" s="18"/>
      <c r="I17" s="18" t="b">
        <v>0</v>
      </c>
      <c r="J17" s="18" t="b">
        <v>0</v>
      </c>
      <c r="K17" s="18" t="b">
        <v>0</v>
      </c>
      <c r="L17" s="18" t="b">
        <v>0</v>
      </c>
      <c r="M17" s="18" t="b">
        <v>0</v>
      </c>
      <c r="N17" s="18" t="b">
        <v>0</v>
      </c>
      <c r="O17" s="18" t="b">
        <v>0</v>
      </c>
      <c r="P17" s="18" t="b">
        <v>0</v>
      </c>
      <c r="Q17" s="18" t="b">
        <v>0</v>
      </c>
      <c r="R17" s="18" t="b">
        <v>0</v>
      </c>
      <c r="S17" s="18" t="b">
        <v>0</v>
      </c>
      <c r="T17" s="18" t="b">
        <v>0</v>
      </c>
      <c r="U17" s="18" t="b">
        <v>0</v>
      </c>
      <c r="V17" s="18" t="b">
        <v>0</v>
      </c>
      <c r="W17" s="18" t="b">
        <v>0</v>
      </c>
      <c r="X17" s="18" t="b">
        <v>0</v>
      </c>
      <c r="Y17" s="18" t="b">
        <v>0</v>
      </c>
      <c r="Z17" s="18" t="b">
        <v>0</v>
      </c>
      <c r="AA17" s="18" t="b">
        <v>0</v>
      </c>
      <c r="AB17" s="18" t="b">
        <v>0</v>
      </c>
      <c r="AC17" s="18" t="b">
        <v>0</v>
      </c>
      <c r="AD17" s="18" t="b">
        <v>0</v>
      </c>
      <c r="AE17" s="18" t="b">
        <v>0</v>
      </c>
      <c r="AF17" s="18" t="b">
        <v>0</v>
      </c>
      <c r="AG17" s="18" t="b">
        <v>0</v>
      </c>
      <c r="AH17" s="18" t="b">
        <v>0</v>
      </c>
      <c r="AI17" s="18" t="b">
        <v>0</v>
      </c>
      <c r="AJ17" s="18" t="b">
        <v>0</v>
      </c>
      <c r="AK17" s="18" t="b">
        <v>0</v>
      </c>
      <c r="AL17" s="48"/>
      <c r="AM17" s="18"/>
      <c r="AN17" s="18"/>
      <c r="AO17" s="18"/>
      <c r="AP17" s="18"/>
      <c r="AQ17" s="18"/>
      <c r="AR17" s="18"/>
      <c r="AS17" s="18"/>
      <c r="AT17" s="50"/>
      <c r="AU17" s="50"/>
      <c r="AV17" s="50"/>
    </row>
    <row r="18" spans="2:48" s="16" customFormat="1" ht="12" hidden="1" customHeight="1">
      <c r="B18" s="99"/>
      <c r="C18" s="20">
        <v>1</v>
      </c>
      <c r="D18" s="20"/>
      <c r="F18" s="20"/>
      <c r="G18" s="19"/>
      <c r="H18" s="19"/>
      <c r="I18" s="20" t="str">
        <f>IF(I17=TRUE,I15&amp;" ","")</f>
        <v/>
      </c>
      <c r="J18" s="20" t="str">
        <f t="shared" ref="J18:AK18" si="0">IF(J17=TRUE,J15&amp;" ","")</f>
        <v/>
      </c>
      <c r="K18" s="20" t="str">
        <f t="shared" si="0"/>
        <v/>
      </c>
      <c r="L18" s="20" t="str">
        <f t="shared" si="0"/>
        <v/>
      </c>
      <c r="M18" s="20" t="str">
        <f t="shared" si="0"/>
        <v/>
      </c>
      <c r="N18" s="20" t="str">
        <f t="shared" si="0"/>
        <v/>
      </c>
      <c r="O18" s="20" t="str">
        <f t="shared" si="0"/>
        <v/>
      </c>
      <c r="P18" s="20" t="str">
        <f t="shared" si="0"/>
        <v/>
      </c>
      <c r="Q18" s="20" t="str">
        <f t="shared" si="0"/>
        <v/>
      </c>
      <c r="R18" s="20" t="str">
        <f t="shared" si="0"/>
        <v/>
      </c>
      <c r="S18" s="20" t="str">
        <f t="shared" si="0"/>
        <v/>
      </c>
      <c r="T18" s="20" t="str">
        <f t="shared" si="0"/>
        <v/>
      </c>
      <c r="U18" s="20" t="str">
        <f t="shared" si="0"/>
        <v/>
      </c>
      <c r="V18" s="20" t="str">
        <f t="shared" si="0"/>
        <v/>
      </c>
      <c r="W18" s="20" t="str">
        <f t="shared" si="0"/>
        <v/>
      </c>
      <c r="X18" s="20" t="str">
        <f t="shared" si="0"/>
        <v/>
      </c>
      <c r="Y18" s="20" t="str">
        <f t="shared" si="0"/>
        <v/>
      </c>
      <c r="Z18" s="20" t="str">
        <f t="shared" si="0"/>
        <v/>
      </c>
      <c r="AA18" s="20" t="str">
        <f t="shared" si="0"/>
        <v/>
      </c>
      <c r="AB18" s="20" t="str">
        <f t="shared" si="0"/>
        <v/>
      </c>
      <c r="AC18" s="20" t="str">
        <f t="shared" si="0"/>
        <v/>
      </c>
      <c r="AD18" s="20" t="str">
        <f t="shared" si="0"/>
        <v/>
      </c>
      <c r="AE18" s="20" t="str">
        <f t="shared" si="0"/>
        <v/>
      </c>
      <c r="AF18" s="20" t="str">
        <f t="shared" si="0"/>
        <v/>
      </c>
      <c r="AG18" s="20" t="str">
        <f t="shared" si="0"/>
        <v/>
      </c>
      <c r="AH18" s="20" t="str">
        <f t="shared" si="0"/>
        <v/>
      </c>
      <c r="AI18" s="20" t="str">
        <f t="shared" si="0"/>
        <v/>
      </c>
      <c r="AJ18" s="20" t="str">
        <f t="shared" si="0"/>
        <v/>
      </c>
      <c r="AK18" s="20" t="str">
        <f t="shared" si="0"/>
        <v/>
      </c>
      <c r="AL18" s="49" t="str">
        <f>I18&amp;J18&amp;K18&amp;L18&amp;M18&amp;N18&amp;O18&amp;P18&amp;Q18&amp;R18&amp;S18&amp;T18&amp;U18&amp;V18&amp;W18&amp;X18&amp;Y18&amp;Z18&amp;AA18&amp;AB18&amp;AC18&amp;AD18&amp;AE18&amp;AF18&amp;AG18&amp;AH18&amp;AI18&amp;AJ18&amp;AK18</f>
        <v/>
      </c>
      <c r="AM18" s="19"/>
      <c r="AN18" s="51"/>
      <c r="AO18" s="30"/>
      <c r="AP18" s="30"/>
      <c r="AQ18" s="30"/>
      <c r="AR18" s="30"/>
      <c r="AS18" s="30"/>
      <c r="AT18" s="51"/>
      <c r="AU18" s="51"/>
      <c r="AV18" s="51"/>
    </row>
    <row r="19" spans="2:48" s="16" customFormat="1" ht="7.5" customHeight="1" thickBot="1">
      <c r="B19" s="100"/>
      <c r="C19" s="115"/>
      <c r="D19" s="115"/>
      <c r="E19" s="115"/>
      <c r="F19" s="115"/>
      <c r="G19" s="115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51"/>
      <c r="AN19" s="52"/>
      <c r="AO19" s="52"/>
      <c r="AP19" s="52"/>
      <c r="AQ19" s="52"/>
      <c r="AR19" s="52"/>
      <c r="AS19" s="52"/>
      <c r="AT19" s="51"/>
      <c r="AU19" s="51"/>
      <c r="AV19" s="51"/>
    </row>
    <row r="20" spans="2:48" ht="7.5" customHeight="1" thickTop="1"/>
    <row r="21" spans="2:48" ht="18.75" customHeight="1"/>
    <row r="22" spans="2:48" ht="18.75" customHeight="1"/>
    <row r="23" spans="2:48" ht="18.75" customHeight="1"/>
    <row r="24" spans="2:48" ht="18.75" customHeight="1"/>
    <row r="25" spans="2:48" ht="18.75" customHeight="1"/>
  </sheetData>
  <sheetProtection algorithmName="SHA-512" hashValue="H7Vz0IOx8jy84hBVF7yB93NGcw1bqlsSzh8jDlNNStz8iINil0y/Rw/+UVi7b5udFxwf4jILBXR2Ncb52Fh3Nw==" saltValue="twA8aIayNnKTs9v61yG7sw==" spinCount="100000" sheet="1" objects="1" scenarios="1" selectLockedCells="1"/>
  <mergeCells count="24">
    <mergeCell ref="Q13:R13"/>
    <mergeCell ref="S13:V13"/>
    <mergeCell ref="C15:H16"/>
    <mergeCell ref="C4:H4"/>
    <mergeCell ref="C6:H6"/>
    <mergeCell ref="C7:H7"/>
    <mergeCell ref="I7:Z7"/>
    <mergeCell ref="C14:H14"/>
    <mergeCell ref="I14:T14"/>
    <mergeCell ref="C10:H10"/>
    <mergeCell ref="C5:H5"/>
    <mergeCell ref="C8:H8"/>
    <mergeCell ref="I8:Z8"/>
    <mergeCell ref="C12:H12"/>
    <mergeCell ref="I9:O9"/>
    <mergeCell ref="I10:O10"/>
    <mergeCell ref="C13:H13"/>
    <mergeCell ref="I13:K13"/>
    <mergeCell ref="L13:M13"/>
    <mergeCell ref="I5:M5"/>
    <mergeCell ref="I6:M6"/>
    <mergeCell ref="I11:O11"/>
    <mergeCell ref="C9:H9"/>
    <mergeCell ref="C11:H11"/>
  </mergeCells>
  <phoneticPr fontId="1"/>
  <conditionalFormatting sqref="C13:W13 C14:T14 C15:AK16">
    <cfRule type="expression" dxfId="21" priority="3">
      <formula>$C$18=2</formula>
    </cfRule>
  </conditionalFormatting>
  <dataValidations count="6">
    <dataValidation type="list" allowBlank="1" showInputMessage="1" showErrorMessage="1" error="リストから 大臣／知事 を選択して下さい。" sqref="I13:K13">
      <formula1>"大臣,知事"</formula1>
    </dataValidation>
    <dataValidation type="list" allowBlank="1" showInputMessage="1" showErrorMessage="1" error="リストから 特／般 を選択して下さい。" sqref="N13">
      <formula1>"特,般"</formula1>
    </dataValidation>
    <dataValidation imeMode="halfAlpha" allowBlank="1" showInputMessage="1" showErrorMessage="1" sqref="I6 I14:T14 S13:V13 I9:I10"/>
    <dataValidation imeMode="hiragana" allowBlank="1" showInputMessage="1" showErrorMessage="1" sqref="I7:Z8 I11:O12 Q11:T12 P11"/>
    <dataValidation type="whole" imeMode="halfAlpha" allowBlank="1" showInputMessage="1" showErrorMessage="1" error="６桁の数字を入力して下さい。" sqref="I5:M5">
      <formula1>150000</formula1>
      <formula2>999999</formula2>
    </dataValidation>
    <dataValidation type="whole" imeMode="halfAlpha" allowBlank="1" showInputMessage="1" showErrorMessage="1" prompt="2桁" sqref="P13">
      <formula1>0</formula1>
      <formula2>99</formula2>
    </dataValidation>
  </dataValidations>
  <pageMargins left="0.19685039370078741" right="0.19685039370078741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">
                <anchor moveWithCells="1">
                  <from>
                    <xdr:col>8</xdr:col>
                    <xdr:colOff>9525</xdr:colOff>
                    <xdr:row>15</xdr:row>
                    <xdr:rowOff>0</xdr:rowOff>
                  </from>
                  <to>
                    <xdr:col>8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9</xdr:col>
                    <xdr:colOff>9525</xdr:colOff>
                    <xdr:row>15</xdr:row>
                    <xdr:rowOff>0</xdr:rowOff>
                  </from>
                  <to>
                    <xdr:col>9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10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11</xdr:col>
                    <xdr:colOff>19050</xdr:colOff>
                    <xdr:row>15</xdr:row>
                    <xdr:rowOff>0</xdr:rowOff>
                  </from>
                  <to>
                    <xdr:col>11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">
                <anchor moveWithCells="1">
                  <from>
                    <xdr:col>13</xdr:col>
                    <xdr:colOff>19050</xdr:colOff>
                    <xdr:row>15</xdr:row>
                    <xdr:rowOff>0</xdr:rowOff>
                  </from>
                  <to>
                    <xdr:col>13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">
                <anchor moveWithCells="1">
                  <from>
                    <xdr:col>14</xdr:col>
                    <xdr:colOff>19050</xdr:colOff>
                    <xdr:row>15</xdr:row>
                    <xdr:rowOff>0</xdr:rowOff>
                  </from>
                  <to>
                    <xdr:col>14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">
                <anchor moveWithCells="1">
                  <from>
                    <xdr:col>15</xdr:col>
                    <xdr:colOff>19050</xdr:colOff>
                    <xdr:row>15</xdr:row>
                    <xdr:rowOff>0</xdr:rowOff>
                  </from>
                  <to>
                    <xdr:col>15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 altText="">
                <anchor moveWithCells="1">
                  <from>
                    <xdr:col>16</xdr:col>
                    <xdr:colOff>9525</xdr:colOff>
                    <xdr:row>15</xdr:row>
                    <xdr:rowOff>0</xdr:rowOff>
                  </from>
                  <to>
                    <xdr:col>16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 altText="">
                <anchor moveWithCells="1">
                  <from>
                    <xdr:col>17</xdr:col>
                    <xdr:colOff>19050</xdr:colOff>
                    <xdr:row>15</xdr:row>
                    <xdr:rowOff>0</xdr:rowOff>
                  </from>
                  <to>
                    <xdr:col>17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18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 altText="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19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 altText="">
                <anchor moveWithCells="1">
                  <from>
                    <xdr:col>20</xdr:col>
                    <xdr:colOff>19050</xdr:colOff>
                    <xdr:row>15</xdr:row>
                    <xdr:rowOff>0</xdr:rowOff>
                  </from>
                  <to>
                    <xdr:col>20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 altText="">
                <anchor moveWithCells="1">
                  <from>
                    <xdr:col>21</xdr:col>
                    <xdr:colOff>19050</xdr:colOff>
                    <xdr:row>15</xdr:row>
                    <xdr:rowOff>0</xdr:rowOff>
                  </from>
                  <to>
                    <xdr:col>21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 altText="">
                <anchor moveWithCells="1">
                  <from>
                    <xdr:col>22</xdr:col>
                    <xdr:colOff>9525</xdr:colOff>
                    <xdr:row>15</xdr:row>
                    <xdr:rowOff>0</xdr:rowOff>
                  </from>
                  <to>
                    <xdr:col>22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 altText="">
                <anchor moveWithCells="1">
                  <from>
                    <xdr:col>23</xdr:col>
                    <xdr:colOff>9525</xdr:colOff>
                    <xdr:row>15</xdr:row>
                    <xdr:rowOff>0</xdr:rowOff>
                  </from>
                  <to>
                    <xdr:col>23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 altText="">
                <anchor moveWithCells="1">
                  <from>
                    <xdr:col>24</xdr:col>
                    <xdr:colOff>19050</xdr:colOff>
                    <xdr:row>15</xdr:row>
                    <xdr:rowOff>0</xdr:rowOff>
                  </from>
                  <to>
                    <xdr:col>24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 altText="">
                <anchor moveWithCells="1">
                  <from>
                    <xdr:col>25</xdr:col>
                    <xdr:colOff>19050</xdr:colOff>
                    <xdr:row>15</xdr:row>
                    <xdr:rowOff>0</xdr:rowOff>
                  </from>
                  <to>
                    <xdr:col>25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 altText="">
                <anchor moveWithCells="1">
                  <from>
                    <xdr:col>27</xdr:col>
                    <xdr:colOff>19050</xdr:colOff>
                    <xdr:row>15</xdr:row>
                    <xdr:rowOff>0</xdr:rowOff>
                  </from>
                  <to>
                    <xdr:col>27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 altText="">
                <anchor moveWithCells="1">
                  <from>
                    <xdr:col>26</xdr:col>
                    <xdr:colOff>19050</xdr:colOff>
                    <xdr:row>15</xdr:row>
                    <xdr:rowOff>0</xdr:rowOff>
                  </from>
                  <to>
                    <xdr:col>26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 altText="">
                <anchor moveWithCells="1">
                  <from>
                    <xdr:col>28</xdr:col>
                    <xdr:colOff>19050</xdr:colOff>
                    <xdr:row>15</xdr:row>
                    <xdr:rowOff>0</xdr:rowOff>
                  </from>
                  <to>
                    <xdr:col>28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 altText="">
                <anchor moveWithCells="1">
                  <from>
                    <xdr:col>29</xdr:col>
                    <xdr:colOff>19050</xdr:colOff>
                    <xdr:row>15</xdr:row>
                    <xdr:rowOff>0</xdr:rowOff>
                  </from>
                  <to>
                    <xdr:col>29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 altText="">
                <anchor moveWithCells="1">
                  <from>
                    <xdr:col>30</xdr:col>
                    <xdr:colOff>19050</xdr:colOff>
                    <xdr:row>15</xdr:row>
                    <xdr:rowOff>0</xdr:rowOff>
                  </from>
                  <to>
                    <xdr:col>30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 altText="">
                <anchor moveWithCells="1">
                  <from>
                    <xdr:col>31</xdr:col>
                    <xdr:colOff>19050</xdr:colOff>
                    <xdr:row>15</xdr:row>
                    <xdr:rowOff>0</xdr:rowOff>
                  </from>
                  <to>
                    <xdr:col>31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 altText="">
                <anchor moveWithCells="1">
                  <from>
                    <xdr:col>32</xdr:col>
                    <xdr:colOff>19050</xdr:colOff>
                    <xdr:row>15</xdr:row>
                    <xdr:rowOff>0</xdr:rowOff>
                  </from>
                  <to>
                    <xdr:col>32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 altText="">
                <anchor moveWithCells="1">
                  <from>
                    <xdr:col>33</xdr:col>
                    <xdr:colOff>19050</xdr:colOff>
                    <xdr:row>15</xdr:row>
                    <xdr:rowOff>0</xdr:rowOff>
                  </from>
                  <to>
                    <xdr:col>33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 altText="">
                <anchor moveWithCells="1">
                  <from>
                    <xdr:col>34</xdr:col>
                    <xdr:colOff>19050</xdr:colOff>
                    <xdr:row>15</xdr:row>
                    <xdr:rowOff>0</xdr:rowOff>
                  </from>
                  <to>
                    <xdr:col>34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 altText="">
                <anchor moveWithCells="1">
                  <from>
                    <xdr:col>35</xdr:col>
                    <xdr:colOff>19050</xdr:colOff>
                    <xdr:row>15</xdr:row>
                    <xdr:rowOff>0</xdr:rowOff>
                  </from>
                  <to>
                    <xdr:col>35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 altText="">
                <anchor moveWithCells="1">
                  <from>
                    <xdr:col>36</xdr:col>
                    <xdr:colOff>19050</xdr:colOff>
                    <xdr:row>15</xdr:row>
                    <xdr:rowOff>0</xdr:rowOff>
                  </from>
                  <to>
                    <xdr:col>36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Option Button 49">
              <controlPr defaultSize="0" autoFill="0" autoLine="0" autoPict="0">
                <anchor moveWithCells="1">
                  <from>
                    <xdr:col>8</xdr:col>
                    <xdr:colOff>200025</xdr:colOff>
                    <xdr:row>11</xdr:row>
                    <xdr:rowOff>0</xdr:rowOff>
                  </from>
                  <to>
                    <xdr:col>10</xdr:col>
                    <xdr:colOff>142875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Option Button 50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0</xdr:rowOff>
                  </from>
                  <to>
                    <xdr:col>13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L244"/>
  <sheetViews>
    <sheetView showGridLines="0" zoomScaleNormal="100" zoomScaleSheetLayoutView="100" workbookViewId="0">
      <selection activeCell="S6" sqref="S6:Y6"/>
    </sheetView>
  </sheetViews>
  <sheetFormatPr defaultColWidth="1.25" defaultRowHeight="9" customHeight="1"/>
  <cols>
    <col min="1" max="1" width="1.25" style="2"/>
    <col min="2" max="61" width="1.25" style="1"/>
    <col min="62" max="62" width="1.375" style="1" customWidth="1"/>
    <col min="63" max="103" width="1.25" style="1"/>
    <col min="104" max="104" width="1" style="1" customWidth="1"/>
    <col min="105" max="136" width="1.25" style="1"/>
    <col min="137" max="137" width="1.25" style="95" customWidth="1"/>
    <col min="138" max="16384" width="1.25" style="1"/>
  </cols>
  <sheetData>
    <row r="1" spans="1:144" ht="3.75" customHeight="1">
      <c r="A1" s="128"/>
    </row>
    <row r="2" spans="1:144" ht="15.75" customHeight="1">
      <c r="B2" s="120" t="s">
        <v>151</v>
      </c>
      <c r="T2" s="689"/>
      <c r="U2" s="690"/>
      <c r="V2" s="691"/>
      <c r="W2" s="129" t="s">
        <v>153</v>
      </c>
    </row>
    <row r="3" spans="1:144" customFormat="1" ht="6.75" customHeight="1" thickBot="1">
      <c r="A3" s="93"/>
      <c r="B3" s="17"/>
      <c r="EG3" s="94"/>
    </row>
    <row r="4" spans="1:144" customFormat="1" ht="6" customHeight="1" thickTop="1">
      <c r="A4" s="2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3"/>
      <c r="EG4" s="94"/>
    </row>
    <row r="5" spans="1:144" customFormat="1" ht="18.75" customHeight="1">
      <c r="A5" s="2"/>
      <c r="B5" s="74"/>
      <c r="C5" s="75" t="s">
        <v>121</v>
      </c>
      <c r="D5" s="76"/>
      <c r="E5" s="76"/>
      <c r="F5" s="76"/>
      <c r="G5" s="76"/>
      <c r="H5" s="76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9"/>
      <c r="EG5" s="94"/>
    </row>
    <row r="6" spans="1:144" customFormat="1" ht="18.75" customHeight="1">
      <c r="A6" s="2"/>
      <c r="B6" s="74"/>
      <c r="C6" s="287" t="s">
        <v>79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69"/>
      <c r="T6" s="269"/>
      <c r="U6" s="269"/>
      <c r="V6" s="269"/>
      <c r="W6" s="269"/>
      <c r="X6" s="269"/>
      <c r="Y6" s="269"/>
      <c r="Z6" s="268" t="s">
        <v>4</v>
      </c>
      <c r="AA6" s="268"/>
      <c r="AB6" s="268"/>
      <c r="AC6" s="269"/>
      <c r="AD6" s="269"/>
      <c r="AE6" s="269"/>
      <c r="AF6" s="269"/>
      <c r="AG6" s="270" t="s">
        <v>5</v>
      </c>
      <c r="AH6" s="270"/>
      <c r="AI6" s="270"/>
      <c r="AJ6" s="269"/>
      <c r="AK6" s="269"/>
      <c r="AL6" s="269"/>
      <c r="AM6" s="269"/>
      <c r="AN6" s="268" t="s">
        <v>6</v>
      </c>
      <c r="AO6" s="268"/>
      <c r="AP6" s="77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9"/>
      <c r="EG6" s="94"/>
    </row>
    <row r="7" spans="1:144" customFormat="1" ht="18.75" customHeight="1">
      <c r="A7" s="2"/>
      <c r="B7" s="74"/>
      <c r="C7" s="287" t="s">
        <v>33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79"/>
      <c r="T7" s="280"/>
      <c r="U7" s="279"/>
      <c r="V7" s="280"/>
      <c r="W7" s="281"/>
      <c r="X7" s="281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9"/>
      <c r="EG7" s="94"/>
    </row>
    <row r="8" spans="1:144" customFormat="1" ht="18.75" customHeight="1">
      <c r="A8" s="2"/>
      <c r="B8" s="74"/>
      <c r="C8" s="287" t="s">
        <v>90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9"/>
      <c r="EG8" s="121">
        <v>3</v>
      </c>
      <c r="EI8">
        <v>1</v>
      </c>
    </row>
    <row r="9" spans="1:144" customFormat="1" ht="18.75" customHeight="1">
      <c r="A9" s="2"/>
      <c r="B9" s="74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9"/>
      <c r="EG9" s="94"/>
    </row>
    <row r="10" spans="1:144" customFormat="1" ht="18.75" customHeight="1">
      <c r="A10" s="2"/>
      <c r="B10" s="74"/>
      <c r="C10" s="80" t="s">
        <v>147</v>
      </c>
      <c r="D10" s="81"/>
      <c r="E10" s="81"/>
      <c r="F10" s="81"/>
      <c r="G10" s="81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82" t="s">
        <v>120</v>
      </c>
      <c r="BQ10" s="75"/>
      <c r="BR10" s="75"/>
      <c r="BS10" s="75"/>
      <c r="BT10" s="75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9"/>
      <c r="EG10" s="94"/>
    </row>
    <row r="11" spans="1:144" customFormat="1" ht="18.75" customHeight="1">
      <c r="A11" s="2"/>
      <c r="B11" s="74"/>
      <c r="C11" s="287" t="s">
        <v>82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2"/>
      <c r="T11" s="283"/>
      <c r="U11" s="283"/>
      <c r="V11" s="283"/>
      <c r="W11" s="283"/>
      <c r="X11" s="283"/>
      <c r="Y11" s="283"/>
      <c r="Z11" s="283"/>
      <c r="AA11" s="283"/>
      <c r="AB11" s="284"/>
      <c r="AC11" s="273" t="s">
        <v>84</v>
      </c>
      <c r="AD11" s="273"/>
      <c r="AE11" s="285"/>
      <c r="AF11" s="285"/>
      <c r="AG11" s="285"/>
      <c r="AH11" s="285"/>
      <c r="AI11" s="285"/>
      <c r="AJ11" s="77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287" t="s">
        <v>0</v>
      </c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79"/>
      <c r="EG11" s="95"/>
      <c r="EH11" s="1"/>
      <c r="EI11" s="1"/>
      <c r="EJ11" s="1"/>
      <c r="EK11" s="1"/>
      <c r="EL11" s="1"/>
      <c r="EM11" s="1"/>
      <c r="EN11" s="1"/>
    </row>
    <row r="12" spans="1:144" customFormat="1" ht="18.75" customHeight="1">
      <c r="A12" s="2"/>
      <c r="B12" s="74"/>
      <c r="C12" s="287" t="s"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78"/>
      <c r="BN12" s="78"/>
      <c r="BO12" s="78"/>
      <c r="BP12" s="286" t="s">
        <v>110</v>
      </c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52" t="s">
        <v>111</v>
      </c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 t="s">
        <v>112</v>
      </c>
      <c r="CX12" s="252"/>
      <c r="CY12" s="252"/>
      <c r="CZ12" s="252"/>
      <c r="DA12" s="252"/>
      <c r="DB12" s="252"/>
      <c r="DC12" s="252"/>
      <c r="DD12" s="252"/>
      <c r="DE12" s="252" t="s">
        <v>13</v>
      </c>
      <c r="DF12" s="252"/>
      <c r="DG12" s="252"/>
      <c r="DH12" s="252"/>
      <c r="DI12" s="252" t="s">
        <v>113</v>
      </c>
      <c r="DJ12" s="252"/>
      <c r="DK12" s="252"/>
      <c r="DL12" s="252"/>
      <c r="DM12" s="252"/>
      <c r="DN12" s="252"/>
      <c r="DO12" s="252"/>
      <c r="DP12" s="252"/>
      <c r="DQ12" s="252" t="s">
        <v>114</v>
      </c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79"/>
      <c r="EG12" s="95"/>
      <c r="EH12" s="1"/>
      <c r="EI12" s="1"/>
      <c r="EJ12" s="1"/>
      <c r="EK12" s="1"/>
      <c r="EL12" s="1"/>
      <c r="EM12" s="1"/>
      <c r="EN12" s="1"/>
    </row>
    <row r="13" spans="1:144" customFormat="1" ht="18.75" customHeight="1">
      <c r="A13" s="2"/>
      <c r="B13" s="74"/>
      <c r="C13" s="287" t="s">
        <v>83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90"/>
      <c r="T13" s="291"/>
      <c r="U13" s="291"/>
      <c r="V13" s="291"/>
      <c r="W13" s="291"/>
      <c r="X13" s="291"/>
      <c r="Y13" s="292"/>
      <c r="Z13" s="78"/>
      <c r="AA13" s="84"/>
      <c r="AB13" s="77"/>
      <c r="AC13" s="78"/>
      <c r="AD13" s="78"/>
      <c r="AE13" s="78"/>
      <c r="AF13" s="78"/>
      <c r="AG13" s="78"/>
      <c r="AH13" s="78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60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5"/>
      <c r="CX13" s="266"/>
      <c r="CY13" s="266"/>
      <c r="CZ13" s="266"/>
      <c r="DA13" s="266"/>
      <c r="DB13" s="266"/>
      <c r="DC13" s="266"/>
      <c r="DD13" s="266"/>
      <c r="DE13" s="260"/>
      <c r="DF13" s="261"/>
      <c r="DG13" s="261"/>
      <c r="DH13" s="261"/>
      <c r="DI13" s="253"/>
      <c r="DJ13" s="254"/>
      <c r="DK13" s="254"/>
      <c r="DL13" s="254"/>
      <c r="DM13" s="254"/>
      <c r="DN13" s="254"/>
      <c r="DO13" s="254"/>
      <c r="DP13" s="254"/>
      <c r="DQ13" s="256" t="str">
        <f t="shared" ref="DQ13" si="0">IF(DI13="","",ROUND(CW13*DI13,0))</f>
        <v/>
      </c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8"/>
      <c r="EE13" s="79"/>
      <c r="EG13" s="95"/>
      <c r="EH13" s="1"/>
      <c r="EI13" s="1"/>
      <c r="EJ13" s="1"/>
      <c r="EK13" s="1"/>
      <c r="EL13" s="1"/>
      <c r="EM13" s="1"/>
      <c r="EN13" s="1"/>
    </row>
    <row r="14" spans="1:144" customFormat="1" ht="18.75" customHeight="1">
      <c r="A14" s="2"/>
      <c r="B14" s="74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52" t="s">
        <v>85</v>
      </c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 t="s">
        <v>137</v>
      </c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60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5"/>
      <c r="CX14" s="266"/>
      <c r="CY14" s="266"/>
      <c r="CZ14" s="266"/>
      <c r="DA14" s="266"/>
      <c r="DB14" s="266"/>
      <c r="DC14" s="266"/>
      <c r="DD14" s="266"/>
      <c r="DE14" s="260"/>
      <c r="DF14" s="261"/>
      <c r="DG14" s="261"/>
      <c r="DH14" s="261"/>
      <c r="DI14" s="253"/>
      <c r="DJ14" s="254"/>
      <c r="DK14" s="254"/>
      <c r="DL14" s="254"/>
      <c r="DM14" s="254"/>
      <c r="DN14" s="254"/>
      <c r="DO14" s="254"/>
      <c r="DP14" s="254"/>
      <c r="DQ14" s="259" t="str">
        <f t="shared" ref="DQ14:DQ16" si="1">IF(DI14="","",ROUND(CW14*DI14,0))</f>
        <v/>
      </c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79"/>
      <c r="EG14" s="95"/>
      <c r="EH14" s="1"/>
      <c r="EI14" s="1"/>
      <c r="EJ14" s="1"/>
      <c r="EK14" s="1"/>
      <c r="EL14" s="1"/>
      <c r="EM14" s="1"/>
      <c r="EN14" s="1"/>
    </row>
    <row r="15" spans="1:144" customFormat="1" ht="18.75" customHeight="1">
      <c r="A15" s="2"/>
      <c r="B15" s="74"/>
      <c r="C15" s="287" t="s">
        <v>88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77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278"/>
      <c r="AE15" s="273" t="s">
        <v>84</v>
      </c>
      <c r="AF15" s="273"/>
      <c r="AG15" s="274"/>
      <c r="AH15" s="275"/>
      <c r="AI15" s="276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60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5"/>
      <c r="CX15" s="266"/>
      <c r="CY15" s="266"/>
      <c r="CZ15" s="266"/>
      <c r="DA15" s="266"/>
      <c r="DB15" s="266"/>
      <c r="DC15" s="266"/>
      <c r="DD15" s="266"/>
      <c r="DE15" s="260"/>
      <c r="DF15" s="261"/>
      <c r="DG15" s="261"/>
      <c r="DH15" s="261"/>
      <c r="DI15" s="253"/>
      <c r="DJ15" s="254"/>
      <c r="DK15" s="254"/>
      <c r="DL15" s="254"/>
      <c r="DM15" s="254"/>
      <c r="DN15" s="254"/>
      <c r="DO15" s="254"/>
      <c r="DP15" s="254"/>
      <c r="DQ15" s="256" t="str">
        <f t="shared" si="1"/>
        <v/>
      </c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8"/>
      <c r="EE15" s="79"/>
      <c r="EG15" s="95"/>
      <c r="EH15" s="1"/>
      <c r="EI15" s="1"/>
      <c r="EJ15" s="1"/>
      <c r="EK15" s="1"/>
      <c r="EL15" s="1"/>
      <c r="EM15" s="1"/>
      <c r="EN15" s="1"/>
    </row>
    <row r="16" spans="1:144" customFormat="1" ht="18.75" customHeight="1">
      <c r="A16" s="2"/>
      <c r="B16" s="74"/>
      <c r="C16" s="287" t="s">
        <v>119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77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278"/>
      <c r="AE16" s="273" t="s">
        <v>84</v>
      </c>
      <c r="AF16" s="273"/>
      <c r="AG16" s="274"/>
      <c r="AH16" s="275"/>
      <c r="AI16" s="276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62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4"/>
      <c r="CW16" s="265"/>
      <c r="CX16" s="266"/>
      <c r="CY16" s="266"/>
      <c r="CZ16" s="266"/>
      <c r="DA16" s="266"/>
      <c r="DB16" s="266"/>
      <c r="DC16" s="266"/>
      <c r="DD16" s="266"/>
      <c r="DE16" s="260"/>
      <c r="DF16" s="261"/>
      <c r="DG16" s="261"/>
      <c r="DH16" s="261"/>
      <c r="DI16" s="253"/>
      <c r="DJ16" s="254"/>
      <c r="DK16" s="254"/>
      <c r="DL16" s="254"/>
      <c r="DM16" s="254"/>
      <c r="DN16" s="254"/>
      <c r="DO16" s="254"/>
      <c r="DP16" s="254"/>
      <c r="DQ16" s="256" t="str">
        <f t="shared" si="1"/>
        <v/>
      </c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8"/>
      <c r="EE16" s="79"/>
      <c r="EG16" s="95"/>
      <c r="EH16" s="1"/>
      <c r="EI16" s="1"/>
      <c r="EJ16" s="1"/>
      <c r="EK16" s="1"/>
      <c r="EL16" s="1"/>
      <c r="EM16" s="1"/>
      <c r="EN16" s="1"/>
    </row>
    <row r="17" spans="1:163" customFormat="1" ht="18.75" customHeight="1">
      <c r="A17" s="2"/>
      <c r="B17" s="74"/>
      <c r="C17" s="287" t="s">
        <v>119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77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278"/>
      <c r="AE17" s="273" t="s">
        <v>84</v>
      </c>
      <c r="AF17" s="273"/>
      <c r="AG17" s="274"/>
      <c r="AH17" s="275"/>
      <c r="AI17" s="276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84"/>
      <c r="BQ17" s="84"/>
      <c r="BR17" s="84"/>
      <c r="BS17" s="84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7"/>
      <c r="CS17" s="77"/>
      <c r="CT17" s="77"/>
      <c r="CU17" s="77"/>
      <c r="CV17" s="77"/>
      <c r="CW17" s="272" t="s">
        <v>116</v>
      </c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95" t="str">
        <f>IF(DQ13="","",ROUNDDOWN(SUM(DQ13:ED16),0))</f>
        <v/>
      </c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79"/>
      <c r="EG17" s="95"/>
      <c r="EH17" s="1"/>
      <c r="EI17" s="1"/>
      <c r="EJ17" s="1"/>
      <c r="EK17" s="1"/>
      <c r="EL17" s="1"/>
      <c r="EM17" s="1"/>
      <c r="EN17" s="1"/>
    </row>
    <row r="18" spans="1:163" customFormat="1" ht="18.75" customHeight="1">
      <c r="A18" s="2"/>
      <c r="B18" s="74"/>
      <c r="C18" s="287" t="s">
        <v>119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77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278"/>
      <c r="AE18" s="273" t="s">
        <v>84</v>
      </c>
      <c r="AF18" s="273"/>
      <c r="AG18" s="274"/>
      <c r="AH18" s="275"/>
      <c r="AI18" s="276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84"/>
      <c r="BQ18" s="84"/>
      <c r="BR18" s="84"/>
      <c r="BS18" s="84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7"/>
      <c r="CS18" s="77"/>
      <c r="CT18" s="77"/>
      <c r="CU18" s="77"/>
      <c r="CV18" s="77"/>
      <c r="CW18" s="267" t="s">
        <v>117</v>
      </c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96"/>
      <c r="DR18" s="296"/>
      <c r="DS18" s="296"/>
      <c r="DT18" s="297" t="s">
        <v>34</v>
      </c>
      <c r="DU18" s="297"/>
      <c r="DV18" s="298" t="str">
        <f>IF(DQ17="","",ROUND(DQ17*DQ18/100,0))</f>
        <v/>
      </c>
      <c r="DW18" s="298"/>
      <c r="DX18" s="298"/>
      <c r="DY18" s="298"/>
      <c r="DZ18" s="298"/>
      <c r="EA18" s="298"/>
      <c r="EB18" s="298"/>
      <c r="EC18" s="298"/>
      <c r="ED18" s="298"/>
      <c r="EE18" s="79"/>
      <c r="EG18" s="95"/>
      <c r="EH18" s="1"/>
      <c r="EI18" s="1"/>
      <c r="EJ18" s="1"/>
      <c r="EK18" s="1"/>
      <c r="EL18" s="1"/>
      <c r="EM18" s="1"/>
      <c r="EN18" s="1"/>
    </row>
    <row r="19" spans="1:163" customFormat="1" ht="18.75" customHeight="1">
      <c r="A19" s="2"/>
      <c r="B19" s="74"/>
      <c r="C19" s="287" t="s">
        <v>89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99">
        <f>IF($EG$8=4,"単価契約",SUM(AJ15:AZ18))</f>
        <v>0</v>
      </c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7"/>
      <c r="BQ19" s="77"/>
      <c r="BR19" s="77"/>
      <c r="BS19" s="77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7"/>
      <c r="CS19" s="77"/>
      <c r="CT19" s="77"/>
      <c r="CU19" s="77"/>
      <c r="CV19" s="77"/>
      <c r="CW19" s="272" t="s">
        <v>118</v>
      </c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95" t="str">
        <f>IF(DQ17="","",DQ17+DV18)</f>
        <v/>
      </c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79"/>
      <c r="EG19" s="95"/>
      <c r="EH19" s="1"/>
      <c r="EI19" s="1"/>
      <c r="EJ19" s="1"/>
      <c r="EK19" s="1"/>
      <c r="EL19" s="1"/>
      <c r="EM19" s="1"/>
      <c r="EN19" s="1"/>
      <c r="EO19" s="1"/>
      <c r="EP19" s="1"/>
    </row>
    <row r="20" spans="1:163" customFormat="1" ht="18.75" customHeight="1">
      <c r="A20" s="2"/>
      <c r="B20" s="74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7"/>
      <c r="BQ20" s="77"/>
      <c r="BR20" s="77"/>
      <c r="BS20" s="77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G20" s="95"/>
      <c r="EH20" s="1"/>
      <c r="EI20" s="1"/>
      <c r="EJ20" s="1"/>
      <c r="EK20" s="1"/>
      <c r="EL20" s="1"/>
      <c r="EM20" s="1"/>
      <c r="EN20" s="1"/>
    </row>
    <row r="21" spans="1:163" customFormat="1" ht="18.75" customHeight="1">
      <c r="A21" s="2"/>
      <c r="B21" s="74"/>
      <c r="C21" s="82" t="s">
        <v>120</v>
      </c>
      <c r="D21" s="76"/>
      <c r="E21" s="76"/>
      <c r="F21" s="76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86"/>
      <c r="BB21" s="86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5" t="s">
        <v>115</v>
      </c>
      <c r="BQ21" s="75"/>
      <c r="BR21" s="75"/>
      <c r="BS21" s="75"/>
      <c r="BT21" s="75"/>
      <c r="BU21" s="75"/>
      <c r="BV21" s="84"/>
      <c r="BW21" s="84"/>
      <c r="BX21" s="84"/>
      <c r="BY21" s="84"/>
      <c r="BZ21" s="84"/>
      <c r="CA21" s="84"/>
      <c r="CB21" s="84"/>
      <c r="CC21" s="84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85"/>
      <c r="EF21" s="1"/>
      <c r="EG21" s="95"/>
      <c r="EH21" s="1"/>
      <c r="EI21" s="1"/>
      <c r="EJ21" s="1"/>
      <c r="EK21" s="1"/>
      <c r="EL21" s="1"/>
      <c r="EM21" s="1"/>
      <c r="EN21" s="1"/>
    </row>
    <row r="22" spans="1:163" customFormat="1" ht="18.75" customHeight="1">
      <c r="A22" s="2"/>
      <c r="B22" s="74"/>
      <c r="C22" s="287" t="str">
        <f>IF($EG$8=4,"当　 月　 請　 求　 額","出　 来　 高　 累　 計")</f>
        <v>出　 来　 高　 累　 計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87" t="s">
        <v>138</v>
      </c>
      <c r="BB22" s="88"/>
      <c r="BC22" s="77"/>
      <c r="BD22" s="77"/>
      <c r="BE22" s="77"/>
      <c r="BF22" s="77"/>
      <c r="BG22" s="78"/>
      <c r="BH22" s="78"/>
      <c r="BI22" s="78"/>
      <c r="BJ22" s="78"/>
      <c r="BK22" s="78"/>
      <c r="BL22" s="78"/>
      <c r="BM22" s="78"/>
      <c r="BN22" s="78"/>
      <c r="BO22" s="78"/>
      <c r="BP22" s="294" t="s">
        <v>129</v>
      </c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79"/>
      <c r="EG22" s="121">
        <v>1</v>
      </c>
      <c r="EI22">
        <v>3</v>
      </c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customFormat="1" ht="18.75" customHeight="1">
      <c r="A23" s="2"/>
      <c r="B23" s="74"/>
      <c r="C23" s="287" t="str">
        <f>IF($EG$8=4,"","前 回 迄 支 払 累 計")</f>
        <v>前 回 迄 支 払 累 計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87" t="s">
        <v>139</v>
      </c>
      <c r="BB23" s="88"/>
      <c r="BC23" s="77"/>
      <c r="BD23" s="77"/>
      <c r="BE23" s="77"/>
      <c r="BF23" s="77"/>
      <c r="BG23" s="78"/>
      <c r="BH23" s="78"/>
      <c r="BI23" s="78"/>
      <c r="BJ23" s="78"/>
      <c r="BK23" s="78"/>
      <c r="BL23" s="78"/>
      <c r="BM23" s="78"/>
      <c r="BN23" s="78"/>
      <c r="BO23" s="78"/>
      <c r="BP23" s="294" t="s">
        <v>35</v>
      </c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307" t="str">
        <f>IF(EG22=3,"",IF(CF24="","",IF(F245=2,ROUNDDOWN(CF24*CF25*0,0),ROUNDDOWN(CF24*CF25*CF26,0))))</f>
        <v/>
      </c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7"/>
      <c r="DM23" s="77"/>
      <c r="DN23" s="77"/>
      <c r="DO23" s="77"/>
      <c r="DP23" s="77"/>
      <c r="DQ23" s="92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9"/>
      <c r="EG23" s="94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customFormat="1" ht="18.75" customHeight="1">
      <c r="A24" s="2"/>
      <c r="B24" s="74"/>
      <c r="C24" s="302" t="s">
        <v>91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4" t="str">
        <f>IF(AJ22="","",IF($EG$8&lt;3,AJ22-AJ23,AJ22))</f>
        <v/>
      </c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87" t="s">
        <v>94</v>
      </c>
      <c r="BB24" s="88"/>
      <c r="BC24" s="77"/>
      <c r="BD24" s="77"/>
      <c r="BE24" s="77"/>
      <c r="BF24" s="77"/>
      <c r="BG24" s="78"/>
      <c r="BH24" s="78"/>
      <c r="BI24" s="78"/>
      <c r="BJ24" s="78"/>
      <c r="BK24" s="78"/>
      <c r="BL24" s="78"/>
      <c r="BM24" s="78"/>
      <c r="BN24" s="78"/>
      <c r="BO24" s="78"/>
      <c r="BP24" s="294" t="s">
        <v>36</v>
      </c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78"/>
      <c r="CX24" s="78"/>
      <c r="CY24" s="78"/>
      <c r="CZ24" s="78"/>
      <c r="DA24" s="126" t="s">
        <v>148</v>
      </c>
      <c r="DB24" s="125"/>
      <c r="DC24" s="78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7"/>
      <c r="EB24" s="77"/>
      <c r="EC24" s="77"/>
      <c r="ED24" s="77"/>
      <c r="EE24" s="79"/>
      <c r="EG24" s="94"/>
      <c r="EK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customFormat="1" ht="18.75" customHeight="1">
      <c r="A25" s="2"/>
      <c r="B25" s="74"/>
      <c r="C25" s="287" t="s">
        <v>92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96"/>
      <c r="AK25" s="296"/>
      <c r="AL25" s="296"/>
      <c r="AM25" s="297" t="s">
        <v>34</v>
      </c>
      <c r="AN25" s="297"/>
      <c r="AO25" s="305" t="str">
        <f>IF(AJ24="","",ROUND(AJ24*AJ25/100,0))</f>
        <v/>
      </c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78"/>
      <c r="BB25" s="78"/>
      <c r="BC25" s="78"/>
      <c r="BD25" s="78"/>
      <c r="BE25" s="77"/>
      <c r="BF25" s="77"/>
      <c r="BG25" s="78"/>
      <c r="BH25" s="78"/>
      <c r="BI25" s="78"/>
      <c r="BJ25" s="78"/>
      <c r="BK25" s="78"/>
      <c r="BL25" s="78"/>
      <c r="BM25" s="78"/>
      <c r="BN25" s="78"/>
      <c r="BO25" s="78"/>
      <c r="BP25" s="294" t="s">
        <v>37</v>
      </c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78"/>
      <c r="CX25" s="78"/>
      <c r="CY25" s="78"/>
      <c r="CZ25" s="78"/>
      <c r="DA25" s="127" t="s">
        <v>130</v>
      </c>
      <c r="DB25" s="78"/>
      <c r="DC25" s="78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7"/>
      <c r="EB25" s="77"/>
      <c r="EC25" s="77"/>
      <c r="ED25" s="77"/>
      <c r="EE25" s="79"/>
      <c r="EG25" s="94"/>
      <c r="EK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customFormat="1" ht="18.75" customHeight="1">
      <c r="A26" s="2"/>
      <c r="B26" s="74"/>
      <c r="C26" s="302" t="s">
        <v>93</v>
      </c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4" t="str">
        <f>IF(AJ24="","",AJ24+AO25)</f>
        <v/>
      </c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77"/>
      <c r="BB26" s="77"/>
      <c r="BC26" s="77"/>
      <c r="BD26" s="77"/>
      <c r="BE26" s="77"/>
      <c r="BF26" s="77"/>
      <c r="BG26" s="78"/>
      <c r="BH26" s="78"/>
      <c r="BI26" s="78"/>
      <c r="BJ26" s="78"/>
      <c r="BK26" s="78"/>
      <c r="BL26" s="78"/>
      <c r="BM26" s="78"/>
      <c r="BN26" s="78"/>
      <c r="BO26" s="78"/>
      <c r="BP26" s="294" t="s">
        <v>38</v>
      </c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9"/>
      <c r="EG26" s="94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customFormat="1" ht="8.25" customHeight="1" thickBot="1">
      <c r="A27" s="2"/>
      <c r="B27" s="8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91"/>
      <c r="EF27" s="1"/>
      <c r="EG27" s="95"/>
      <c r="EH27" s="1"/>
      <c r="EI27" s="1"/>
      <c r="EJ27" s="1"/>
      <c r="EK27" s="1"/>
      <c r="EL27" s="1"/>
      <c r="EM27" s="1"/>
      <c r="EN27" s="1"/>
    </row>
    <row r="28" spans="1:163" customFormat="1" ht="18.75" customHeight="1" thickTop="1">
      <c r="A28" s="93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95"/>
      <c r="EH28" s="1"/>
      <c r="EI28" s="1"/>
      <c r="EJ28" s="1"/>
      <c r="EK28" s="1"/>
      <c r="EL28" s="1"/>
      <c r="EM28" s="1"/>
      <c r="EN28" s="1"/>
    </row>
    <row r="29" spans="1:163" ht="22.5" customHeight="1">
      <c r="CO29"/>
      <c r="CP29"/>
      <c r="CQ29"/>
    </row>
    <row r="30" spans="1:163" ht="9" customHeight="1">
      <c r="A30" s="300" t="s">
        <v>108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U30" s="309" t="str">
        <f>IFERROR(VLOOKUP(VALUE(BB44&amp;BD44&amp;BF44&amp;BH44&amp;BJ44&amp;BL44),労外一覧!$A$1:$B$2035,2,FALSE),"")</f>
        <v/>
      </c>
      <c r="AV30" s="309"/>
      <c r="AW30" s="309"/>
      <c r="AX30" s="309"/>
      <c r="AY30" s="309"/>
      <c r="AZ30" s="309"/>
      <c r="BA30" s="306" t="s">
        <v>132</v>
      </c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CZ30" s="301" t="s">
        <v>124</v>
      </c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</row>
    <row r="31" spans="1:163" ht="9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U31" s="309"/>
      <c r="AV31" s="309"/>
      <c r="AW31" s="309"/>
      <c r="AX31" s="309"/>
      <c r="AY31" s="309"/>
      <c r="AZ31" s="309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</row>
    <row r="32" spans="1:163" ht="9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U32" s="309"/>
      <c r="AV32" s="309"/>
      <c r="AW32" s="309"/>
      <c r="AX32" s="309"/>
      <c r="AY32" s="309"/>
      <c r="AZ32" s="309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</row>
    <row r="33" spans="1:116" ht="9" customHeight="1">
      <c r="A33" s="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U33" s="309"/>
      <c r="AV33" s="309"/>
      <c r="AW33" s="309"/>
      <c r="AX33" s="309"/>
      <c r="AY33" s="309"/>
      <c r="AZ33" s="309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</row>
    <row r="34" spans="1:116" ht="9" customHeight="1">
      <c r="A34" s="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P34" s="37"/>
      <c r="AQ34" s="37"/>
      <c r="AR34" s="37"/>
      <c r="AS34" s="37"/>
      <c r="AT34" s="37"/>
      <c r="AV34" s="546" t="str">
        <f>IF($S$6="","",$S$6)</f>
        <v/>
      </c>
      <c r="AW34" s="546"/>
      <c r="AX34" s="546"/>
      <c r="AY34" s="546"/>
      <c r="AZ34" s="546"/>
      <c r="BA34" s="546"/>
      <c r="BB34" s="546"/>
      <c r="BC34" s="546"/>
      <c r="BD34" s="569" t="s">
        <v>4</v>
      </c>
      <c r="BE34" s="569"/>
      <c r="BF34" s="569"/>
      <c r="BG34" s="546" t="str">
        <f>IF($AC$6="","",$AC$6)</f>
        <v/>
      </c>
      <c r="BH34" s="546"/>
      <c r="BI34" s="546"/>
      <c r="BJ34" s="546"/>
      <c r="BK34" s="546"/>
      <c r="BL34" s="569" t="s">
        <v>5</v>
      </c>
      <c r="BM34" s="569"/>
      <c r="BN34" s="569"/>
      <c r="BO34" s="546" t="str">
        <f>IF($AJ$6="","",$AJ$6)</f>
        <v/>
      </c>
      <c r="BP34" s="546"/>
      <c r="BQ34" s="546"/>
      <c r="BR34" s="546"/>
      <c r="BS34" s="546"/>
      <c r="BT34" s="512" t="s">
        <v>6</v>
      </c>
      <c r="BU34" s="512"/>
      <c r="BV34" s="512"/>
    </row>
    <row r="35" spans="1:116" ht="6.75" customHeight="1">
      <c r="A35" s="561" t="s">
        <v>17</v>
      </c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40"/>
      <c r="AG35" s="40"/>
      <c r="AH35" s="40"/>
      <c r="AI35" s="40"/>
      <c r="AJ35" s="40"/>
      <c r="AK35" s="40"/>
      <c r="AL35" s="45"/>
      <c r="AM35" s="45"/>
      <c r="AN35" s="45"/>
      <c r="AO35" s="45"/>
      <c r="AP35" s="45"/>
      <c r="AQ35" s="45"/>
      <c r="AR35" s="45"/>
      <c r="AS35" s="45"/>
      <c r="AT35" s="37"/>
      <c r="AV35" s="546"/>
      <c r="AW35" s="546"/>
      <c r="AX35" s="546"/>
      <c r="AY35" s="546"/>
      <c r="AZ35" s="546"/>
      <c r="BA35" s="546"/>
      <c r="BB35" s="546"/>
      <c r="BC35" s="546"/>
      <c r="BD35" s="569"/>
      <c r="BE35" s="569"/>
      <c r="BF35" s="569"/>
      <c r="BG35" s="546"/>
      <c r="BH35" s="546"/>
      <c r="BI35" s="546"/>
      <c r="BJ35" s="546"/>
      <c r="BK35" s="546"/>
      <c r="BL35" s="569"/>
      <c r="BM35" s="569"/>
      <c r="BN35" s="569"/>
      <c r="BO35" s="546"/>
      <c r="BP35" s="546"/>
      <c r="BQ35" s="546"/>
      <c r="BR35" s="546"/>
      <c r="BS35" s="546"/>
      <c r="BT35" s="512"/>
      <c r="BU35" s="512"/>
      <c r="BV35" s="512"/>
      <c r="BZ35" s="334" t="s">
        <v>96</v>
      </c>
      <c r="CA35" s="335"/>
      <c r="CB35" s="336"/>
      <c r="CC35" s="578" t="s">
        <v>102</v>
      </c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B35" s="578"/>
      <c r="DC35" s="578"/>
      <c r="DD35" s="578"/>
      <c r="DE35" s="578"/>
      <c r="DF35" s="578"/>
      <c r="DG35" s="578"/>
      <c r="DH35" s="578"/>
      <c r="DI35" s="578"/>
      <c r="DJ35" s="578"/>
      <c r="DK35" s="578"/>
    </row>
    <row r="36" spans="1:116" ht="6.75" customHeight="1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6"/>
      <c r="AQ36" s="6"/>
      <c r="AR36" s="6"/>
      <c r="AS36" s="6"/>
      <c r="AV36" s="547"/>
      <c r="AW36" s="547"/>
      <c r="AX36" s="547"/>
      <c r="AY36" s="547"/>
      <c r="AZ36" s="547"/>
      <c r="BA36" s="547"/>
      <c r="BB36" s="547"/>
      <c r="BC36" s="547"/>
      <c r="BD36" s="570"/>
      <c r="BE36" s="570"/>
      <c r="BF36" s="570"/>
      <c r="BG36" s="547"/>
      <c r="BH36" s="547"/>
      <c r="BI36" s="547"/>
      <c r="BJ36" s="547"/>
      <c r="BK36" s="547"/>
      <c r="BL36" s="570"/>
      <c r="BM36" s="570"/>
      <c r="BN36" s="570"/>
      <c r="BO36" s="547"/>
      <c r="BP36" s="547"/>
      <c r="BQ36" s="547"/>
      <c r="BR36" s="547"/>
      <c r="BS36" s="547"/>
      <c r="BT36" s="513"/>
      <c r="BU36" s="513"/>
      <c r="BV36" s="513"/>
      <c r="BZ36" s="337"/>
      <c r="CA36" s="338"/>
      <c r="CB36" s="339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B36" s="578"/>
      <c r="DC36" s="578"/>
      <c r="DD36" s="578"/>
      <c r="DE36" s="578"/>
      <c r="DF36" s="578"/>
      <c r="DG36" s="578"/>
      <c r="DH36" s="578"/>
      <c r="DI36" s="578"/>
      <c r="DJ36" s="578"/>
      <c r="DK36" s="578"/>
      <c r="DL36" s="5"/>
    </row>
    <row r="37" spans="1:116" ht="6" customHeight="1">
      <c r="A37" s="4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46"/>
      <c r="BZ37" s="337"/>
      <c r="CA37" s="338"/>
      <c r="CB37" s="339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578"/>
      <c r="DJ37" s="578"/>
      <c r="DK37" s="578"/>
      <c r="DL37" s="5"/>
    </row>
    <row r="38" spans="1:116" ht="7.5" customHeight="1">
      <c r="A38" s="541" t="s">
        <v>27</v>
      </c>
      <c r="B38" s="542"/>
      <c r="C38" s="542"/>
      <c r="D38" s="542"/>
      <c r="E38" s="579" t="str">
        <f>IF(貴社情報!$I$6="","",貴社情報!$I$6)</f>
        <v/>
      </c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  <c r="BZ38" s="337"/>
      <c r="CA38" s="338"/>
      <c r="CB38" s="339"/>
      <c r="CC38" s="548" t="s">
        <v>104</v>
      </c>
      <c r="CD38" s="549"/>
      <c r="CE38" s="549"/>
      <c r="CF38" s="549"/>
      <c r="CG38" s="549"/>
      <c r="CH38" s="549"/>
      <c r="CI38" s="692"/>
      <c r="CJ38" s="692"/>
      <c r="CK38" s="692"/>
      <c r="CL38" s="692"/>
      <c r="CM38" s="692"/>
      <c r="CN38" s="692"/>
      <c r="CO38" s="692"/>
      <c r="CP38" s="692"/>
      <c r="CQ38" s="692"/>
      <c r="CR38" s="692"/>
      <c r="CS38" s="692"/>
      <c r="CT38" s="692"/>
      <c r="CU38" s="692"/>
      <c r="CV38" s="692"/>
      <c r="CW38" s="692"/>
      <c r="CX38" s="692"/>
      <c r="CY38" s="692"/>
      <c r="CZ38" s="692"/>
      <c r="DA38" s="692"/>
      <c r="DB38" s="692"/>
      <c r="DC38" s="692"/>
      <c r="DD38" s="692"/>
      <c r="DE38" s="692"/>
      <c r="DF38" s="692"/>
      <c r="DG38" s="692"/>
      <c r="DH38" s="692"/>
      <c r="DI38" s="692"/>
      <c r="DJ38" s="692"/>
      <c r="DK38" s="693"/>
      <c r="DL38" s="5"/>
    </row>
    <row r="39" spans="1:116" ht="7.5" customHeight="1" thickBot="1">
      <c r="A39" s="541"/>
      <c r="B39" s="542"/>
      <c r="C39" s="542"/>
      <c r="D39" s="542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6"/>
      <c r="BZ39" s="337"/>
      <c r="CA39" s="338"/>
      <c r="CB39" s="339"/>
      <c r="CC39" s="550"/>
      <c r="CD39" s="551"/>
      <c r="CE39" s="551"/>
      <c r="CF39" s="551"/>
      <c r="CG39" s="551"/>
      <c r="CH39" s="551"/>
      <c r="CI39" s="694"/>
      <c r="CJ39" s="694"/>
      <c r="CK39" s="694"/>
      <c r="CL39" s="694"/>
      <c r="CM39" s="694"/>
      <c r="CN39" s="694"/>
      <c r="CO39" s="694"/>
      <c r="CP39" s="694"/>
      <c r="CQ39" s="694"/>
      <c r="CR39" s="694"/>
      <c r="CS39" s="694"/>
      <c r="CT39" s="694"/>
      <c r="CU39" s="694"/>
      <c r="CV39" s="694"/>
      <c r="CW39" s="694"/>
      <c r="CX39" s="694"/>
      <c r="CY39" s="694"/>
      <c r="CZ39" s="694"/>
      <c r="DA39" s="694"/>
      <c r="DB39" s="694"/>
      <c r="DC39" s="694"/>
      <c r="DD39" s="694"/>
      <c r="DE39" s="694"/>
      <c r="DF39" s="694"/>
      <c r="DG39" s="694"/>
      <c r="DH39" s="694"/>
      <c r="DI39" s="694"/>
      <c r="DJ39" s="694"/>
      <c r="DK39" s="695"/>
      <c r="DL39" s="5"/>
    </row>
    <row r="40" spans="1:116" ht="7.5" customHeight="1">
      <c r="A40" s="514" t="s">
        <v>28</v>
      </c>
      <c r="B40" s="196"/>
      <c r="C40" s="196"/>
      <c r="D40" s="196"/>
      <c r="E40" s="562" t="str">
        <f>IF(貴社情報!$I$7="","",貴社情報!$I$7)</f>
        <v/>
      </c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3"/>
      <c r="AV40" s="515" t="s">
        <v>3</v>
      </c>
      <c r="AW40" s="516"/>
      <c r="AX40" s="517"/>
      <c r="AY40" s="517"/>
      <c r="AZ40" s="517"/>
      <c r="BA40" s="517"/>
      <c r="BB40" s="523">
        <v>2</v>
      </c>
      <c r="BC40" s="524"/>
      <c r="BD40" s="524">
        <v>0</v>
      </c>
      <c r="BE40" s="524"/>
      <c r="BF40" s="529"/>
      <c r="BG40" s="529"/>
      <c r="BH40" s="532"/>
      <c r="BI40" s="533"/>
      <c r="BJ40" s="533"/>
      <c r="BK40" s="538"/>
      <c r="BL40" s="532"/>
      <c r="BM40" s="533"/>
      <c r="BN40" s="533"/>
      <c r="BO40" s="538"/>
      <c r="BP40" s="529"/>
      <c r="BQ40" s="529"/>
      <c r="BR40" s="529"/>
      <c r="BS40" s="529"/>
      <c r="BT40" s="529"/>
      <c r="BU40" s="543"/>
      <c r="BZ40" s="337"/>
      <c r="CA40" s="338"/>
      <c r="CB40" s="339"/>
      <c r="CC40" s="451"/>
      <c r="CD40" s="206"/>
      <c r="CE40" s="206"/>
      <c r="CF40" s="206"/>
      <c r="CG40" s="206"/>
      <c r="CH40" s="206"/>
      <c r="CI40" s="696"/>
      <c r="CJ40" s="696"/>
      <c r="CK40" s="696"/>
      <c r="CL40" s="696"/>
      <c r="CM40" s="696"/>
      <c r="CN40" s="696"/>
      <c r="CO40" s="696"/>
      <c r="CP40" s="696"/>
      <c r="CQ40" s="696"/>
      <c r="CR40" s="696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7"/>
      <c r="DL40" s="5"/>
    </row>
    <row r="41" spans="1:116" ht="7.5" customHeight="1">
      <c r="A41" s="514"/>
      <c r="B41" s="196"/>
      <c r="C41" s="196"/>
      <c r="D41" s="196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3"/>
      <c r="AV41" s="518"/>
      <c r="AW41" s="519"/>
      <c r="AX41" s="410"/>
      <c r="AY41" s="410"/>
      <c r="AZ41" s="410"/>
      <c r="BA41" s="410"/>
      <c r="BB41" s="525"/>
      <c r="BC41" s="526"/>
      <c r="BD41" s="526"/>
      <c r="BE41" s="526"/>
      <c r="BF41" s="530"/>
      <c r="BG41" s="530"/>
      <c r="BH41" s="534"/>
      <c r="BI41" s="535"/>
      <c r="BJ41" s="535"/>
      <c r="BK41" s="539"/>
      <c r="BL41" s="534"/>
      <c r="BM41" s="535"/>
      <c r="BN41" s="535"/>
      <c r="BO41" s="539"/>
      <c r="BP41" s="530"/>
      <c r="BQ41" s="530"/>
      <c r="BR41" s="530"/>
      <c r="BS41" s="530"/>
      <c r="BT41" s="530"/>
      <c r="BU41" s="544"/>
      <c r="BZ41" s="337"/>
      <c r="CA41" s="338"/>
      <c r="CB41" s="339"/>
      <c r="CC41" s="556" t="s">
        <v>16</v>
      </c>
      <c r="CD41" s="557"/>
      <c r="CE41" s="557"/>
      <c r="CF41" s="557"/>
      <c r="CG41" s="557"/>
      <c r="CH41" s="557"/>
      <c r="CI41" s="557"/>
      <c r="CJ41" s="557"/>
      <c r="CK41" s="557"/>
      <c r="CL41" s="557"/>
      <c r="CM41" s="557"/>
      <c r="CN41" s="557"/>
      <c r="CO41" s="557"/>
      <c r="CP41" s="557"/>
      <c r="CQ41" s="557"/>
      <c r="CR41" s="557"/>
      <c r="CS41" s="557"/>
      <c r="CT41" s="557"/>
      <c r="CU41" s="558"/>
      <c r="CV41" s="598"/>
      <c r="CW41" s="599"/>
      <c r="CX41" s="599"/>
      <c r="CY41" s="599"/>
      <c r="CZ41" s="599"/>
      <c r="DA41" s="599"/>
      <c r="DB41" s="599"/>
      <c r="DC41" s="599"/>
      <c r="DD41" s="599"/>
      <c r="DE41" s="599"/>
      <c r="DF41" s="599"/>
      <c r="DG41" s="599"/>
      <c r="DH41" s="599"/>
      <c r="DI41" s="599"/>
      <c r="DJ41" s="599"/>
      <c r="DK41" s="600"/>
      <c r="DL41" s="5"/>
    </row>
    <row r="42" spans="1:116" ht="7.5" customHeight="1" thickBot="1">
      <c r="A42" s="514"/>
      <c r="B42" s="196"/>
      <c r="C42" s="196"/>
      <c r="D42" s="196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3"/>
      <c r="AV42" s="520"/>
      <c r="AW42" s="521"/>
      <c r="AX42" s="522"/>
      <c r="AY42" s="522"/>
      <c r="AZ42" s="522"/>
      <c r="BA42" s="522"/>
      <c r="BB42" s="527"/>
      <c r="BC42" s="528"/>
      <c r="BD42" s="528"/>
      <c r="BE42" s="528"/>
      <c r="BF42" s="531"/>
      <c r="BG42" s="531"/>
      <c r="BH42" s="536"/>
      <c r="BI42" s="537"/>
      <c r="BJ42" s="537"/>
      <c r="BK42" s="540"/>
      <c r="BL42" s="536"/>
      <c r="BM42" s="537"/>
      <c r="BN42" s="537"/>
      <c r="BO42" s="540"/>
      <c r="BP42" s="531"/>
      <c r="BQ42" s="531"/>
      <c r="BR42" s="531"/>
      <c r="BS42" s="531"/>
      <c r="BT42" s="531"/>
      <c r="BU42" s="545"/>
      <c r="BZ42" s="337"/>
      <c r="CA42" s="338"/>
      <c r="CB42" s="339"/>
      <c r="CC42" s="439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559"/>
      <c r="CV42" s="601"/>
      <c r="CW42" s="602"/>
      <c r="CX42" s="602"/>
      <c r="CY42" s="602"/>
      <c r="CZ42" s="602"/>
      <c r="DA42" s="602"/>
      <c r="DB42" s="602"/>
      <c r="DC42" s="602"/>
      <c r="DD42" s="602"/>
      <c r="DE42" s="602"/>
      <c r="DF42" s="602"/>
      <c r="DG42" s="602"/>
      <c r="DH42" s="602"/>
      <c r="DI42" s="602"/>
      <c r="DJ42" s="602"/>
      <c r="DK42" s="603"/>
      <c r="DL42" s="5"/>
    </row>
    <row r="43" spans="1:116" ht="7.5" customHeight="1" thickBot="1">
      <c r="A43" s="514"/>
      <c r="B43" s="196"/>
      <c r="C43" s="196"/>
      <c r="D43" s="196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563"/>
      <c r="BZ43" s="337"/>
      <c r="CA43" s="338"/>
      <c r="CB43" s="339"/>
      <c r="CC43" s="441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560"/>
      <c r="CV43" s="604"/>
      <c r="CW43" s="605"/>
      <c r="CX43" s="605"/>
      <c r="CY43" s="605"/>
      <c r="CZ43" s="605"/>
      <c r="DA43" s="605"/>
      <c r="DB43" s="605"/>
      <c r="DC43" s="605"/>
      <c r="DD43" s="605"/>
      <c r="DE43" s="605"/>
      <c r="DF43" s="605"/>
      <c r="DG43" s="605"/>
      <c r="DH43" s="605"/>
      <c r="DI43" s="605"/>
      <c r="DJ43" s="605"/>
      <c r="DK43" s="606"/>
      <c r="DL43" s="5"/>
    </row>
    <row r="44" spans="1:116" ht="7.5" customHeight="1">
      <c r="A44" s="514" t="s">
        <v>29</v>
      </c>
      <c r="B44" s="196"/>
      <c r="C44" s="196"/>
      <c r="D44" s="196"/>
      <c r="E44" s="565" t="str">
        <f>IF(貴社情報!$I$8="","",貴社情報!$I$8)</f>
        <v/>
      </c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6"/>
      <c r="AV44" s="182" t="s">
        <v>8</v>
      </c>
      <c r="AW44" s="183"/>
      <c r="AX44" s="184"/>
      <c r="AY44" s="185"/>
      <c r="AZ44" s="185"/>
      <c r="BA44" s="185"/>
      <c r="BB44" s="249" t="str">
        <f>IF(貴社情報!$I$5="","",LEFT(貴社情報!$I$5,1))</f>
        <v/>
      </c>
      <c r="BC44" s="232"/>
      <c r="BD44" s="232" t="str">
        <f>IF(貴社情報!$I$5="","",RIGHT(LEFT(貴社情報!$I$5,2),1))</f>
        <v/>
      </c>
      <c r="BE44" s="232"/>
      <c r="BF44" s="232" t="str">
        <f>IF(貴社情報!$I$5="","",RIGHT(LEFT(貴社情報!$I$5,3),1))</f>
        <v/>
      </c>
      <c r="BG44" s="232"/>
      <c r="BH44" s="232" t="str">
        <f>IF(貴社情報!$I$5="","",RIGHT(LEFT(貴社情報!$I$5,4),1))</f>
        <v/>
      </c>
      <c r="BI44" s="232"/>
      <c r="BJ44" s="232" t="str">
        <f>IF(貴社情報!$I$5="","",RIGHT(LEFT(貴社情報!$I$5,5),1))</f>
        <v/>
      </c>
      <c r="BK44" s="232"/>
      <c r="BL44" s="232" t="str">
        <f>IF(貴社情報!$I$5="","",RIGHT(LEFT(貴社情報!$I$5,6),1))</f>
        <v/>
      </c>
      <c r="BM44" s="246"/>
      <c r="BZ44" s="337"/>
      <c r="CA44" s="338"/>
      <c r="CB44" s="339"/>
      <c r="CC44" s="607" t="s">
        <v>105</v>
      </c>
      <c r="CD44" s="608"/>
      <c r="CE44" s="608"/>
      <c r="CF44" s="608"/>
      <c r="CG44" s="608"/>
      <c r="CH44" s="608"/>
      <c r="CI44" s="608"/>
      <c r="CJ44" s="608"/>
      <c r="CK44" s="608"/>
      <c r="CL44" s="608"/>
      <c r="CM44" s="608"/>
      <c r="CN44" s="608"/>
      <c r="CO44" s="608"/>
      <c r="CP44" s="608"/>
      <c r="CQ44" s="608"/>
      <c r="CR44" s="608"/>
      <c r="CS44" s="608"/>
      <c r="CT44" s="608"/>
      <c r="CU44" s="608"/>
      <c r="CV44" s="688"/>
      <c r="CW44" s="635"/>
      <c r="CX44" s="53"/>
      <c r="CY44" s="53"/>
      <c r="CZ44" s="635"/>
      <c r="DA44" s="635"/>
      <c r="DB44" s="635"/>
      <c r="DC44" s="635"/>
      <c r="DD44" s="635"/>
      <c r="DE44" s="635"/>
      <c r="DF44" s="635"/>
      <c r="DG44" s="635"/>
      <c r="DH44" s="635"/>
      <c r="DI44" s="635"/>
      <c r="DJ44" s="635"/>
      <c r="DK44" s="636"/>
      <c r="DL44" s="57"/>
    </row>
    <row r="45" spans="1:116" ht="7.5" customHeight="1">
      <c r="A45" s="514"/>
      <c r="B45" s="196"/>
      <c r="C45" s="196"/>
      <c r="D45" s="196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6"/>
      <c r="AV45" s="186"/>
      <c r="AW45" s="187"/>
      <c r="AX45" s="188"/>
      <c r="AY45" s="188"/>
      <c r="AZ45" s="188"/>
      <c r="BA45" s="188"/>
      <c r="BB45" s="250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47"/>
      <c r="BZ45" s="337"/>
      <c r="CA45" s="338"/>
      <c r="CB45" s="339"/>
      <c r="CC45" s="609"/>
      <c r="CD45" s="610"/>
      <c r="CE45" s="610"/>
      <c r="CF45" s="610"/>
      <c r="CG45" s="610"/>
      <c r="CH45" s="610"/>
      <c r="CI45" s="610"/>
      <c r="CJ45" s="610"/>
      <c r="CK45" s="610"/>
      <c r="CL45" s="610"/>
      <c r="CM45" s="610"/>
      <c r="CN45" s="610"/>
      <c r="CO45" s="610"/>
      <c r="CP45" s="610"/>
      <c r="CQ45" s="610"/>
      <c r="CR45" s="610"/>
      <c r="CS45" s="610"/>
      <c r="CT45" s="610"/>
      <c r="CU45" s="610"/>
      <c r="CV45" s="54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6"/>
      <c r="DL45" s="57"/>
    </row>
    <row r="46" spans="1:116" ht="7.5" customHeight="1" thickBot="1">
      <c r="A46" s="514"/>
      <c r="B46" s="196"/>
      <c r="C46" s="196"/>
      <c r="D46" s="196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6"/>
      <c r="AV46" s="189"/>
      <c r="AW46" s="190"/>
      <c r="AX46" s="191"/>
      <c r="AY46" s="191"/>
      <c r="AZ46" s="191"/>
      <c r="BA46" s="191"/>
      <c r="BB46" s="251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48"/>
      <c r="BZ46" s="337"/>
      <c r="CA46" s="338"/>
      <c r="CB46" s="339"/>
      <c r="CC46" s="609"/>
      <c r="CD46" s="610"/>
      <c r="CE46" s="610"/>
      <c r="CF46" s="610"/>
      <c r="CG46" s="610"/>
      <c r="CH46" s="610"/>
      <c r="CI46" s="610"/>
      <c r="CJ46" s="610"/>
      <c r="CK46" s="610"/>
      <c r="CL46" s="610"/>
      <c r="CM46" s="610"/>
      <c r="CN46" s="610"/>
      <c r="CO46" s="610"/>
      <c r="CP46" s="610"/>
      <c r="CQ46" s="610"/>
      <c r="CR46" s="610"/>
      <c r="CS46" s="610"/>
      <c r="CT46" s="610"/>
      <c r="CU46" s="610"/>
      <c r="CV46" s="637" t="str">
        <f>IF(BB84="","",BB84)</f>
        <v/>
      </c>
      <c r="CW46" s="638"/>
      <c r="CX46" s="638"/>
      <c r="CY46" s="638"/>
      <c r="CZ46" s="638"/>
      <c r="DA46" s="638"/>
      <c r="DB46" s="638"/>
      <c r="DC46" s="638"/>
      <c r="DD46" s="638"/>
      <c r="DE46" s="638"/>
      <c r="DF46" s="638"/>
      <c r="DG46" s="638"/>
      <c r="DH46" s="638"/>
      <c r="DI46" s="638"/>
      <c r="DJ46" s="638"/>
      <c r="DK46" s="639"/>
      <c r="DL46" s="57"/>
    </row>
    <row r="47" spans="1:116" ht="7.5" customHeight="1" thickBot="1">
      <c r="A47" s="514"/>
      <c r="B47" s="196"/>
      <c r="C47" s="196"/>
      <c r="D47" s="196">
        <v>1</v>
      </c>
      <c r="E47" s="565"/>
      <c r="F47" s="565">
        <v>1</v>
      </c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6"/>
      <c r="BZ47" s="337"/>
      <c r="CA47" s="338"/>
      <c r="CB47" s="339"/>
      <c r="CC47" s="609"/>
      <c r="CD47" s="610"/>
      <c r="CE47" s="610"/>
      <c r="CF47" s="610"/>
      <c r="CG47" s="610"/>
      <c r="CH47" s="610"/>
      <c r="CI47" s="610"/>
      <c r="CJ47" s="610"/>
      <c r="CK47" s="610"/>
      <c r="CL47" s="610"/>
      <c r="CM47" s="610"/>
      <c r="CN47" s="610"/>
      <c r="CO47" s="610"/>
      <c r="CP47" s="610"/>
      <c r="CQ47" s="610"/>
      <c r="CR47" s="610"/>
      <c r="CS47" s="610"/>
      <c r="CT47" s="610"/>
      <c r="CU47" s="610"/>
      <c r="CV47" s="637"/>
      <c r="CW47" s="638"/>
      <c r="CX47" s="638"/>
      <c r="CY47" s="638"/>
      <c r="CZ47" s="638"/>
      <c r="DA47" s="638"/>
      <c r="DB47" s="638"/>
      <c r="DC47" s="638"/>
      <c r="DD47" s="638"/>
      <c r="DE47" s="638"/>
      <c r="DF47" s="638"/>
      <c r="DG47" s="638"/>
      <c r="DH47" s="638"/>
      <c r="DI47" s="638"/>
      <c r="DJ47" s="638"/>
      <c r="DK47" s="639"/>
      <c r="DL47" s="58"/>
    </row>
    <row r="48" spans="1:116" ht="7.5" customHeight="1" thickBot="1">
      <c r="A48" s="514"/>
      <c r="B48" s="196"/>
      <c r="C48" s="196"/>
      <c r="D48" s="196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6"/>
      <c r="AV48" s="182" t="s">
        <v>9</v>
      </c>
      <c r="AW48" s="183"/>
      <c r="AX48" s="184"/>
      <c r="AY48" s="185"/>
      <c r="AZ48" s="185"/>
      <c r="BA48" s="185"/>
      <c r="BB48" s="217" t="str">
        <f>IF($EG$8=3,"",IF($S$11="","",LEFT($S$11,1)))</f>
        <v/>
      </c>
      <c r="BC48" s="214"/>
      <c r="BD48" s="214" t="str">
        <f>IF($EG$8=3,"",IF($S$11="","",RIGHT(LEFT($S$11,2),1)))</f>
        <v/>
      </c>
      <c r="BE48" s="214"/>
      <c r="BF48" s="214" t="str">
        <f>IF($EG$8=3,"",IF($S$11="","",RIGHT(LEFT($S$11,3),1)))</f>
        <v/>
      </c>
      <c r="BG48" s="214"/>
      <c r="BH48" s="214" t="str">
        <f>IF($EG$8=3,"",IF($S$11="","",RIGHT(LEFT($S$11,4),1)))</f>
        <v/>
      </c>
      <c r="BI48" s="214"/>
      <c r="BJ48" s="214" t="str">
        <f>IF($EG$8=3,"",IF($S$11="","",RIGHT(LEFT($S$11,5),1)))</f>
        <v/>
      </c>
      <c r="BK48" s="214"/>
      <c r="BL48" s="214" t="str">
        <f>IF($EG$8=3,"",IF($S$11="","",RIGHT(LEFT($S$11,6),1)))</f>
        <v/>
      </c>
      <c r="BM48" s="214"/>
      <c r="BN48" s="214" t="str">
        <f>IF($EG$8=3,"",IF($S$11="","",RIGHT(LEFT($S$11,7),1)))</f>
        <v/>
      </c>
      <c r="BO48" s="214"/>
      <c r="BP48" s="214" t="s">
        <v>7</v>
      </c>
      <c r="BQ48" s="214"/>
      <c r="BR48" s="214" t="str">
        <f>IF($EG$8=3,"",IF($AE$11="","",LEFT($AE$11,1)))</f>
        <v/>
      </c>
      <c r="BS48" s="214"/>
      <c r="BT48" s="214" t="str">
        <f>IF($EG$8=3,"",IF($AE$11="","",RIGHT(LEFT($AE$11,2),1)))</f>
        <v/>
      </c>
      <c r="BU48" s="214"/>
      <c r="BV48" s="214" t="str">
        <f>IF($EG$8=3,"",IF($AE$11="","",RIGHT(LEFT($AE$11,3),1)))</f>
        <v/>
      </c>
      <c r="BW48" s="241"/>
      <c r="BZ48" s="337"/>
      <c r="CA48" s="338"/>
      <c r="CB48" s="339"/>
      <c r="CC48" s="611"/>
      <c r="CD48" s="612"/>
      <c r="CE48" s="612"/>
      <c r="CF48" s="612"/>
      <c r="CG48" s="612"/>
      <c r="CH48" s="612"/>
      <c r="CI48" s="612"/>
      <c r="CJ48" s="612"/>
      <c r="CK48" s="612"/>
      <c r="CL48" s="612"/>
      <c r="CM48" s="612"/>
      <c r="CN48" s="612"/>
      <c r="CO48" s="612"/>
      <c r="CP48" s="612"/>
      <c r="CQ48" s="612"/>
      <c r="CR48" s="612"/>
      <c r="CS48" s="612"/>
      <c r="CT48" s="612"/>
      <c r="CU48" s="612"/>
      <c r="CV48" s="640"/>
      <c r="CW48" s="641"/>
      <c r="CX48" s="641"/>
      <c r="CY48" s="641"/>
      <c r="CZ48" s="641"/>
      <c r="DA48" s="641"/>
      <c r="DB48" s="641"/>
      <c r="DC48" s="641"/>
      <c r="DD48" s="641"/>
      <c r="DE48" s="641"/>
      <c r="DF48" s="641"/>
      <c r="DG48" s="641"/>
      <c r="DH48" s="641"/>
      <c r="DI48" s="641"/>
      <c r="DJ48" s="641"/>
      <c r="DK48" s="642"/>
    </row>
    <row r="49" spans="1:115" ht="7.5" customHeight="1">
      <c r="A49" s="574" t="s">
        <v>31</v>
      </c>
      <c r="B49" s="312"/>
      <c r="C49" s="312"/>
      <c r="D49" s="312"/>
      <c r="E49" s="311" t="str">
        <f>IF(貴社情報!$I$9="","",貴社情報!$I$9)</f>
        <v/>
      </c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2" t="s">
        <v>30</v>
      </c>
      <c r="Q49" s="312"/>
      <c r="R49" s="312"/>
      <c r="S49" s="311" t="str">
        <f>IF(貴社情報!$I$10="","",貴社情報!$I$10)</f>
        <v/>
      </c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2" t="s">
        <v>81</v>
      </c>
      <c r="AG49" s="312"/>
      <c r="AH49" s="312"/>
      <c r="AI49" s="311" t="str">
        <f>IF(貴社情報!$I$11="","",貴社情報!$I$11)</f>
        <v/>
      </c>
      <c r="AJ49" s="311"/>
      <c r="AK49" s="311"/>
      <c r="AL49" s="311"/>
      <c r="AM49" s="311"/>
      <c r="AN49" s="311"/>
      <c r="AO49" s="311"/>
      <c r="AP49" s="311"/>
      <c r="AQ49" s="311"/>
      <c r="AR49" s="311"/>
      <c r="AS49" s="564"/>
      <c r="AV49" s="186"/>
      <c r="AW49" s="187"/>
      <c r="AX49" s="188"/>
      <c r="AY49" s="188"/>
      <c r="AZ49" s="188"/>
      <c r="BA49" s="188"/>
      <c r="BB49" s="218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42"/>
      <c r="BZ49" s="337"/>
      <c r="CA49" s="338"/>
      <c r="CB49" s="339"/>
      <c r="CC49" s="437" t="s">
        <v>103</v>
      </c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205" t="str">
        <f>IF(AW87="","",AW87)</f>
        <v/>
      </c>
      <c r="CP49" s="205"/>
      <c r="CQ49" s="205"/>
      <c r="CR49" s="443" t="s">
        <v>95</v>
      </c>
      <c r="CS49" s="443"/>
      <c r="CT49" s="443"/>
      <c r="CU49" s="443"/>
      <c r="CV49" s="682"/>
      <c r="CW49" s="683"/>
      <c r="CX49" s="683"/>
      <c r="CY49" s="683"/>
      <c r="CZ49" s="683"/>
      <c r="DA49" s="683"/>
      <c r="DB49" s="683"/>
      <c r="DC49" s="683"/>
      <c r="DD49" s="683"/>
      <c r="DE49" s="683"/>
      <c r="DF49" s="683"/>
      <c r="DG49" s="683"/>
      <c r="DH49" s="683"/>
      <c r="DI49" s="683"/>
      <c r="DJ49" s="683"/>
      <c r="DK49" s="684"/>
    </row>
    <row r="50" spans="1:115" ht="7.5" customHeight="1" thickBot="1">
      <c r="A50" s="574"/>
      <c r="B50" s="312"/>
      <c r="C50" s="312"/>
      <c r="D50" s="312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2"/>
      <c r="Q50" s="312"/>
      <c r="R50" s="312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2"/>
      <c r="AG50" s="312"/>
      <c r="AH50" s="312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564"/>
      <c r="AV50" s="189"/>
      <c r="AW50" s="190"/>
      <c r="AX50" s="191"/>
      <c r="AY50" s="191"/>
      <c r="AZ50" s="191"/>
      <c r="BA50" s="191"/>
      <c r="BB50" s="219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43"/>
      <c r="BZ50" s="337"/>
      <c r="CA50" s="338"/>
      <c r="CB50" s="339"/>
      <c r="CC50" s="439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206"/>
      <c r="CP50" s="206"/>
      <c r="CQ50" s="206"/>
      <c r="CR50" s="444"/>
      <c r="CS50" s="444"/>
      <c r="CT50" s="444"/>
      <c r="CU50" s="444"/>
      <c r="CV50" s="685"/>
      <c r="CW50" s="686"/>
      <c r="CX50" s="686"/>
      <c r="CY50" s="686"/>
      <c r="CZ50" s="686"/>
      <c r="DA50" s="686"/>
      <c r="DB50" s="686"/>
      <c r="DC50" s="686"/>
      <c r="DD50" s="686"/>
      <c r="DE50" s="686"/>
      <c r="DF50" s="686"/>
      <c r="DG50" s="686"/>
      <c r="DH50" s="686"/>
      <c r="DI50" s="686"/>
      <c r="DJ50" s="686"/>
      <c r="DK50" s="687"/>
    </row>
    <row r="51" spans="1:115" ht="7.5" customHeight="1" thickBot="1">
      <c r="A51" s="574"/>
      <c r="B51" s="312"/>
      <c r="C51" s="312"/>
      <c r="D51" s="312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2"/>
      <c r="Q51" s="312"/>
      <c r="R51" s="312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2"/>
      <c r="AG51" s="312"/>
      <c r="AH51" s="312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564"/>
      <c r="BZ51" s="337"/>
      <c r="CA51" s="338"/>
      <c r="CB51" s="339"/>
      <c r="CC51" s="439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6"/>
      <c r="CP51" s="446"/>
      <c r="CQ51" s="446"/>
      <c r="CR51" s="444"/>
      <c r="CS51" s="444"/>
      <c r="CT51" s="444"/>
      <c r="CU51" s="444"/>
      <c r="CV51" s="235" t="str">
        <f>IF(BB87="","",BB87)</f>
        <v/>
      </c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7"/>
    </row>
    <row r="52" spans="1:115" ht="7.5" customHeight="1">
      <c r="A52" s="41"/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44"/>
      <c r="AP52" s="44"/>
      <c r="AQ52" s="44"/>
      <c r="AR52" s="44"/>
      <c r="AS52" s="67"/>
      <c r="AV52" s="354" t="s">
        <v>10</v>
      </c>
      <c r="AW52" s="355"/>
      <c r="AX52" s="185"/>
      <c r="AY52" s="185"/>
      <c r="AZ52" s="185"/>
      <c r="BA52" s="185"/>
      <c r="BB52" s="217" t="str">
        <f>IF($EG$8=3,"",IF($S$13="","",LEFT($S$13,1)))</f>
        <v/>
      </c>
      <c r="BC52" s="214"/>
      <c r="BD52" s="214" t="str">
        <f>IF($EG$8=3,"",IF($S$13="","",RIGHT(LEFT($S$13,2),1)))</f>
        <v/>
      </c>
      <c r="BE52" s="214"/>
      <c r="BF52" s="214" t="str">
        <f>IF($EG$8=3,"",IF($S$13="","",RIGHT(LEFT($S$13,3),1)))</f>
        <v/>
      </c>
      <c r="BG52" s="214"/>
      <c r="BH52" s="214" t="str">
        <f>IF($EG$8=3,"",IF($S$13="","",RIGHT(LEFT($S$13,4),1)))</f>
        <v/>
      </c>
      <c r="BI52" s="241"/>
      <c r="BZ52" s="337"/>
      <c r="CA52" s="338"/>
      <c r="CB52" s="339"/>
      <c r="CC52" s="439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6"/>
      <c r="CP52" s="446"/>
      <c r="CQ52" s="446"/>
      <c r="CR52" s="444"/>
      <c r="CS52" s="444"/>
      <c r="CT52" s="444"/>
      <c r="CU52" s="444"/>
      <c r="CV52" s="235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7"/>
    </row>
    <row r="53" spans="1:115" ht="7.5" customHeight="1" thickBot="1">
      <c r="A53" s="38"/>
      <c r="B53" s="39"/>
      <c r="C53" s="39"/>
      <c r="D53" s="3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9"/>
      <c r="AO53" s="9"/>
      <c r="AP53" s="9"/>
      <c r="AQ53" s="9"/>
      <c r="AR53" s="9"/>
      <c r="AS53" s="36"/>
      <c r="AV53" s="186"/>
      <c r="AW53" s="187"/>
      <c r="AX53" s="188"/>
      <c r="AY53" s="188"/>
      <c r="AZ53" s="188"/>
      <c r="BA53" s="188"/>
      <c r="BB53" s="218"/>
      <c r="BC53" s="215"/>
      <c r="BD53" s="215"/>
      <c r="BE53" s="215"/>
      <c r="BF53" s="215"/>
      <c r="BG53" s="215"/>
      <c r="BH53" s="215"/>
      <c r="BI53" s="242"/>
      <c r="BZ53" s="337"/>
      <c r="CA53" s="338"/>
      <c r="CB53" s="339"/>
      <c r="CC53" s="441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7"/>
      <c r="CP53" s="447"/>
      <c r="CQ53" s="447"/>
      <c r="CR53" s="445"/>
      <c r="CS53" s="445"/>
      <c r="CT53" s="445"/>
      <c r="CU53" s="445"/>
      <c r="CV53" s="238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40"/>
    </row>
    <row r="54" spans="1:115" ht="8.25" customHeight="1" thickBot="1">
      <c r="A54" s="411" t="s">
        <v>39</v>
      </c>
      <c r="B54" s="412"/>
      <c r="C54" s="412"/>
      <c r="D54" s="412"/>
      <c r="E54" s="412"/>
      <c r="F54" s="412"/>
      <c r="G54" s="326" t="str">
        <f>IF(貴社情報!$C$18=2,"",貴社情報!$I$13&amp;貴社情報!$L$13&amp;貴社情報!$N$13&amp;貴社情報!$O$13&amp;貴社情報!$P$13&amp;貴社情報!$Q$13&amp;貴社情報!$S$13&amp;貴社情報!$W$13)</f>
        <v>許可 （－） 　第号</v>
      </c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573" t="s">
        <v>77</v>
      </c>
      <c r="AB54" s="573"/>
      <c r="AC54" s="573"/>
      <c r="AD54" s="573"/>
      <c r="AE54" s="573"/>
      <c r="AF54" s="573"/>
      <c r="AG54" s="573"/>
      <c r="AH54" s="573"/>
      <c r="AI54" s="435" t="str">
        <f>IF(貴社情報!$C$18=2,"",IF(貴社情報!$I$14="","",貴社情報!$I$14))</f>
        <v/>
      </c>
      <c r="AJ54" s="435"/>
      <c r="AK54" s="435"/>
      <c r="AL54" s="435"/>
      <c r="AM54" s="435"/>
      <c r="AN54" s="435"/>
      <c r="AO54" s="435"/>
      <c r="AP54" s="435"/>
      <c r="AQ54" s="435"/>
      <c r="AR54" s="435"/>
      <c r="AS54" s="436"/>
      <c r="AV54" s="189"/>
      <c r="AW54" s="190"/>
      <c r="AX54" s="191"/>
      <c r="AY54" s="191"/>
      <c r="AZ54" s="191"/>
      <c r="BA54" s="191"/>
      <c r="BB54" s="219"/>
      <c r="BC54" s="216"/>
      <c r="BD54" s="216"/>
      <c r="BE54" s="216"/>
      <c r="BF54" s="216"/>
      <c r="BG54" s="216"/>
      <c r="BH54" s="216"/>
      <c r="BI54" s="243"/>
      <c r="BZ54" s="337"/>
      <c r="CA54" s="338"/>
      <c r="CB54" s="339"/>
      <c r="CC54" s="553" t="s">
        <v>135</v>
      </c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9"/>
      <c r="CV54" s="567"/>
      <c r="CW54" s="244"/>
      <c r="CX54" s="244"/>
      <c r="CY54" s="244"/>
      <c r="CZ54" s="244"/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643"/>
    </row>
    <row r="55" spans="1:115" ht="7.5" customHeight="1" thickBot="1">
      <c r="A55" s="411"/>
      <c r="B55" s="412"/>
      <c r="C55" s="412"/>
      <c r="D55" s="412"/>
      <c r="E55" s="412"/>
      <c r="F55" s="412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573"/>
      <c r="AB55" s="573"/>
      <c r="AC55" s="573"/>
      <c r="AD55" s="573"/>
      <c r="AE55" s="573"/>
      <c r="AF55" s="573"/>
      <c r="AG55" s="573"/>
      <c r="AH55" s="573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6"/>
      <c r="BZ55" s="337"/>
      <c r="CA55" s="338"/>
      <c r="CB55" s="339"/>
      <c r="CC55" s="554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2"/>
      <c r="CV55" s="568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644"/>
    </row>
    <row r="56" spans="1:115" ht="8.25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6"/>
      <c r="AV56" s="354" t="s">
        <v>11</v>
      </c>
      <c r="AW56" s="355"/>
      <c r="AX56" s="185"/>
      <c r="AY56" s="185"/>
      <c r="AZ56" s="185"/>
      <c r="BA56" s="185"/>
      <c r="BB56" s="214" t="str">
        <f>IF($S$7="","",$S$7)</f>
        <v/>
      </c>
      <c r="BC56" s="214"/>
      <c r="BD56" s="214" t="str">
        <f>IF($U$7="","",$U$7)</f>
        <v/>
      </c>
      <c r="BE56" s="214"/>
      <c r="BF56" s="214" t="str">
        <f>IF($W$7="","",$W$7)</f>
        <v/>
      </c>
      <c r="BG56" s="241"/>
      <c r="BZ56" s="337"/>
      <c r="CA56" s="338"/>
      <c r="CB56" s="339"/>
      <c r="CC56" s="554"/>
      <c r="CD56" s="321"/>
      <c r="CE56" s="321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  <c r="CQ56" s="321"/>
      <c r="CR56" s="321"/>
      <c r="CS56" s="321"/>
      <c r="CT56" s="321"/>
      <c r="CU56" s="322"/>
      <c r="CV56" s="637" t="str">
        <f>IF(BB90="","",BB90)</f>
        <v/>
      </c>
      <c r="CW56" s="638"/>
      <c r="CX56" s="638"/>
      <c r="CY56" s="638"/>
      <c r="CZ56" s="638"/>
      <c r="DA56" s="638"/>
      <c r="DB56" s="638"/>
      <c r="DC56" s="638"/>
      <c r="DD56" s="638"/>
      <c r="DE56" s="638"/>
      <c r="DF56" s="638"/>
      <c r="DG56" s="638"/>
      <c r="DH56" s="638"/>
      <c r="DI56" s="638"/>
      <c r="DJ56" s="638"/>
      <c r="DK56" s="639"/>
    </row>
    <row r="57" spans="1:115" ht="7.5" customHeight="1">
      <c r="A57" s="313" t="s">
        <v>76</v>
      </c>
      <c r="B57" s="314"/>
      <c r="C57" s="314"/>
      <c r="D57" s="314"/>
      <c r="E57" s="314"/>
      <c r="F57" s="314"/>
      <c r="G57" s="314"/>
      <c r="H57" s="613" t="str">
        <f>IF(貴社情報!$C$18=2,"許可なし",貴社情報!$AL$18)</f>
        <v/>
      </c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431" t="s">
        <v>107</v>
      </c>
      <c r="AV57" s="186"/>
      <c r="AW57" s="187"/>
      <c r="AX57" s="188"/>
      <c r="AY57" s="188"/>
      <c r="AZ57" s="188"/>
      <c r="BA57" s="188"/>
      <c r="BB57" s="215"/>
      <c r="BC57" s="215"/>
      <c r="BD57" s="215"/>
      <c r="BE57" s="215"/>
      <c r="BF57" s="215"/>
      <c r="BG57" s="242"/>
      <c r="BZ57" s="337"/>
      <c r="CA57" s="338"/>
      <c r="CB57" s="339"/>
      <c r="CC57" s="554"/>
      <c r="CD57" s="321"/>
      <c r="CE57" s="321"/>
      <c r="CF57" s="321"/>
      <c r="CG57" s="321"/>
      <c r="CH57" s="321"/>
      <c r="CI57" s="321"/>
      <c r="CJ57" s="321"/>
      <c r="CK57" s="321"/>
      <c r="CL57" s="321"/>
      <c r="CM57" s="321"/>
      <c r="CN57" s="321"/>
      <c r="CO57" s="321"/>
      <c r="CP57" s="321"/>
      <c r="CQ57" s="321"/>
      <c r="CR57" s="321"/>
      <c r="CS57" s="321"/>
      <c r="CT57" s="321"/>
      <c r="CU57" s="322"/>
      <c r="CV57" s="637"/>
      <c r="CW57" s="638"/>
      <c r="CX57" s="638"/>
      <c r="CY57" s="638"/>
      <c r="CZ57" s="638"/>
      <c r="DA57" s="638"/>
      <c r="DB57" s="638"/>
      <c r="DC57" s="638"/>
      <c r="DD57" s="638"/>
      <c r="DE57" s="638"/>
      <c r="DF57" s="638"/>
      <c r="DG57" s="638"/>
      <c r="DH57" s="638"/>
      <c r="DI57" s="638"/>
      <c r="DJ57" s="638"/>
      <c r="DK57" s="639"/>
    </row>
    <row r="58" spans="1:115" ht="8.25" customHeight="1" thickBot="1">
      <c r="A58" s="315"/>
      <c r="B58" s="316"/>
      <c r="C58" s="316"/>
      <c r="D58" s="316"/>
      <c r="E58" s="316"/>
      <c r="F58" s="316"/>
      <c r="G58" s="316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614"/>
      <c r="AJ58" s="614"/>
      <c r="AK58" s="614"/>
      <c r="AL58" s="614"/>
      <c r="AM58" s="614"/>
      <c r="AN58" s="614"/>
      <c r="AO58" s="614"/>
      <c r="AP58" s="614"/>
      <c r="AQ58" s="614"/>
      <c r="AR58" s="614"/>
      <c r="AS58" s="432"/>
      <c r="AV58" s="189"/>
      <c r="AW58" s="190"/>
      <c r="AX58" s="191"/>
      <c r="AY58" s="191"/>
      <c r="AZ58" s="191"/>
      <c r="BA58" s="191"/>
      <c r="BB58" s="216"/>
      <c r="BC58" s="216"/>
      <c r="BD58" s="216"/>
      <c r="BE58" s="216"/>
      <c r="BF58" s="216"/>
      <c r="BG58" s="243"/>
      <c r="BZ58" s="340"/>
      <c r="CA58" s="341"/>
      <c r="CB58" s="342"/>
      <c r="CC58" s="555"/>
      <c r="CD58" s="324"/>
      <c r="CE58" s="324"/>
      <c r="CF58" s="324"/>
      <c r="CG58" s="324"/>
      <c r="CH58" s="324"/>
      <c r="CI58" s="324"/>
      <c r="CJ58" s="324"/>
      <c r="CK58" s="324"/>
      <c r="CL58" s="324"/>
      <c r="CM58" s="324"/>
      <c r="CN58" s="324"/>
      <c r="CO58" s="324"/>
      <c r="CP58" s="324"/>
      <c r="CQ58" s="324"/>
      <c r="CR58" s="324"/>
      <c r="CS58" s="324"/>
      <c r="CT58" s="324"/>
      <c r="CU58" s="325"/>
      <c r="CV58" s="640"/>
      <c r="CW58" s="641"/>
      <c r="CX58" s="641"/>
      <c r="CY58" s="641"/>
      <c r="CZ58" s="641"/>
      <c r="DA58" s="641"/>
      <c r="DB58" s="641"/>
      <c r="DC58" s="641"/>
      <c r="DD58" s="641"/>
      <c r="DE58" s="641"/>
      <c r="DF58" s="641"/>
      <c r="DG58" s="641"/>
      <c r="DH58" s="641"/>
      <c r="DI58" s="641"/>
      <c r="DJ58" s="641"/>
      <c r="DK58" s="642"/>
    </row>
    <row r="59" spans="1:115" ht="8.25" customHeight="1" thickBot="1">
      <c r="B59" s="2"/>
      <c r="BJ59" s="3"/>
    </row>
    <row r="60" spans="1:115" ht="7.5" customHeight="1">
      <c r="A60" s="398" t="s">
        <v>1</v>
      </c>
      <c r="B60" s="398"/>
      <c r="C60" s="188"/>
      <c r="D60" s="188"/>
      <c r="E60" s="399" t="str">
        <f>IF($EG$8=3,IF($CA$11="","",$CA$11),IF($S$12="","",$S$12))</f>
        <v/>
      </c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V60" s="334" t="s">
        <v>80</v>
      </c>
      <c r="AW60" s="335"/>
      <c r="AX60" s="336"/>
      <c r="AY60" s="349" t="s">
        <v>134</v>
      </c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350"/>
      <c r="CC60" s="317" t="s">
        <v>136</v>
      </c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9"/>
      <c r="CV60" s="645"/>
      <c r="CW60" s="646"/>
      <c r="CX60" s="646"/>
      <c r="CY60" s="646"/>
      <c r="CZ60" s="646"/>
      <c r="DA60" s="646"/>
      <c r="DB60" s="646"/>
      <c r="DC60" s="646"/>
      <c r="DD60" s="646"/>
      <c r="DE60" s="646"/>
      <c r="DF60" s="646"/>
      <c r="DG60" s="646"/>
      <c r="DH60" s="646"/>
      <c r="DI60" s="646"/>
      <c r="DJ60" s="646"/>
      <c r="DK60" s="647"/>
    </row>
    <row r="61" spans="1:115" ht="7.5" customHeight="1">
      <c r="A61" s="188"/>
      <c r="B61" s="188"/>
      <c r="C61" s="188"/>
      <c r="D61" s="18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V61" s="337"/>
      <c r="AW61" s="338"/>
      <c r="AX61" s="339"/>
      <c r="AY61" s="351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2"/>
      <c r="CC61" s="320"/>
      <c r="CD61" s="321"/>
      <c r="CE61" s="321"/>
      <c r="CF61" s="321"/>
      <c r="CG61" s="321"/>
      <c r="CH61" s="321"/>
      <c r="CI61" s="321"/>
      <c r="CJ61" s="321"/>
      <c r="CK61" s="321"/>
      <c r="CL61" s="321"/>
      <c r="CM61" s="321"/>
      <c r="CN61" s="321"/>
      <c r="CO61" s="321"/>
      <c r="CP61" s="321"/>
      <c r="CQ61" s="321"/>
      <c r="CR61" s="321"/>
      <c r="CS61" s="321"/>
      <c r="CT61" s="321"/>
      <c r="CU61" s="322"/>
      <c r="CV61" s="648"/>
      <c r="CW61" s="649"/>
      <c r="CX61" s="649"/>
      <c r="CY61" s="649"/>
      <c r="CZ61" s="649"/>
      <c r="DA61" s="649"/>
      <c r="DB61" s="649"/>
      <c r="DC61" s="649"/>
      <c r="DD61" s="649"/>
      <c r="DE61" s="649"/>
      <c r="DF61" s="649"/>
      <c r="DG61" s="649"/>
      <c r="DH61" s="649"/>
      <c r="DI61" s="649"/>
      <c r="DJ61" s="649"/>
      <c r="DK61" s="650"/>
    </row>
    <row r="62" spans="1:115" ht="7.5" customHeight="1">
      <c r="A62" s="188"/>
      <c r="B62" s="188"/>
      <c r="C62" s="188"/>
      <c r="D62" s="18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V62" s="337"/>
      <c r="AW62" s="338"/>
      <c r="AX62" s="339"/>
      <c r="AY62" s="698"/>
      <c r="AZ62" s="699"/>
      <c r="BA62" s="699"/>
      <c r="BB62" s="699"/>
      <c r="BC62" s="699"/>
      <c r="BD62" s="699"/>
      <c r="BE62" s="699"/>
      <c r="BF62" s="699"/>
      <c r="BG62" s="699"/>
      <c r="BH62" s="699"/>
      <c r="BI62" s="699"/>
      <c r="BJ62" s="699"/>
      <c r="BK62" s="699"/>
      <c r="BL62" s="699"/>
      <c r="BM62" s="699"/>
      <c r="BN62" s="699"/>
      <c r="BO62" s="699"/>
      <c r="BP62" s="699"/>
      <c r="BQ62" s="699"/>
      <c r="BR62" s="699"/>
      <c r="BS62" s="699"/>
      <c r="BT62" s="699"/>
      <c r="BU62" s="699"/>
      <c r="BV62" s="699"/>
      <c r="BW62" s="699"/>
      <c r="BX62" s="699"/>
      <c r="BY62" s="699"/>
      <c r="BZ62" s="699"/>
      <c r="CA62" s="699"/>
      <c r="CB62" s="699"/>
      <c r="CC62" s="320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2"/>
      <c r="CV62" s="648"/>
      <c r="CW62" s="649"/>
      <c r="CX62" s="649"/>
      <c r="CY62" s="649"/>
      <c r="CZ62" s="649"/>
      <c r="DA62" s="649"/>
      <c r="DB62" s="649"/>
      <c r="DC62" s="649"/>
      <c r="DD62" s="649"/>
      <c r="DE62" s="649"/>
      <c r="DF62" s="649"/>
      <c r="DG62" s="649"/>
      <c r="DH62" s="649"/>
      <c r="DI62" s="649"/>
      <c r="DJ62" s="649"/>
      <c r="DK62" s="650"/>
    </row>
    <row r="63" spans="1:115" ht="7.5" customHeight="1" thickBot="1">
      <c r="A63" s="188"/>
      <c r="B63" s="188"/>
      <c r="C63" s="188"/>
      <c r="D63" s="18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V63" s="337"/>
      <c r="AW63" s="338"/>
      <c r="AX63" s="339"/>
      <c r="AY63" s="698"/>
      <c r="AZ63" s="699"/>
      <c r="BA63" s="699"/>
      <c r="BB63" s="699"/>
      <c r="BC63" s="699"/>
      <c r="BD63" s="699"/>
      <c r="BE63" s="699"/>
      <c r="BF63" s="699"/>
      <c r="BG63" s="699"/>
      <c r="BH63" s="699"/>
      <c r="BI63" s="699"/>
      <c r="BJ63" s="699"/>
      <c r="BK63" s="699"/>
      <c r="BL63" s="699"/>
      <c r="BM63" s="699"/>
      <c r="BN63" s="699"/>
      <c r="BO63" s="699"/>
      <c r="BP63" s="699"/>
      <c r="BQ63" s="699"/>
      <c r="BR63" s="699"/>
      <c r="BS63" s="699"/>
      <c r="BT63" s="699"/>
      <c r="BU63" s="699"/>
      <c r="BV63" s="699"/>
      <c r="BW63" s="699"/>
      <c r="BX63" s="699"/>
      <c r="BY63" s="699"/>
      <c r="BZ63" s="699"/>
      <c r="CA63" s="699"/>
      <c r="CB63" s="699"/>
      <c r="CC63" s="323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  <c r="CN63" s="324"/>
      <c r="CO63" s="324"/>
      <c r="CP63" s="324"/>
      <c r="CQ63" s="324"/>
      <c r="CR63" s="324"/>
      <c r="CS63" s="324"/>
      <c r="CT63" s="324"/>
      <c r="CU63" s="325"/>
      <c r="CV63" s="651"/>
      <c r="CW63" s="652"/>
      <c r="CX63" s="652"/>
      <c r="CY63" s="652"/>
      <c r="CZ63" s="652"/>
      <c r="DA63" s="652"/>
      <c r="DB63" s="652"/>
      <c r="DC63" s="652"/>
      <c r="DD63" s="652"/>
      <c r="DE63" s="652"/>
      <c r="DF63" s="652"/>
      <c r="DG63" s="652"/>
      <c r="DH63" s="652"/>
      <c r="DI63" s="652"/>
      <c r="DJ63" s="652"/>
      <c r="DK63" s="653"/>
    </row>
    <row r="64" spans="1:115" ht="7.5" customHeight="1">
      <c r="A64" s="409" t="s">
        <v>1</v>
      </c>
      <c r="B64" s="409"/>
      <c r="C64" s="410"/>
      <c r="D64" s="410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V64" s="337"/>
      <c r="AW64" s="338"/>
      <c r="AX64" s="339"/>
      <c r="AY64" s="698"/>
      <c r="AZ64" s="699"/>
      <c r="BA64" s="699"/>
      <c r="BB64" s="699"/>
      <c r="BC64" s="699"/>
      <c r="BD64" s="699"/>
      <c r="BE64" s="699"/>
      <c r="BF64" s="699"/>
      <c r="BG64" s="699"/>
      <c r="BH64" s="699"/>
      <c r="BI64" s="699"/>
      <c r="BJ64" s="699"/>
      <c r="BK64" s="699"/>
      <c r="BL64" s="699"/>
      <c r="BM64" s="699"/>
      <c r="BN64" s="699"/>
      <c r="BO64" s="699"/>
      <c r="BP64" s="699"/>
      <c r="BQ64" s="699"/>
      <c r="BR64" s="699"/>
      <c r="BS64" s="699"/>
      <c r="BT64" s="699"/>
      <c r="BU64" s="699"/>
      <c r="BV64" s="699"/>
      <c r="BW64" s="699"/>
      <c r="BX64" s="699"/>
      <c r="BY64" s="699"/>
      <c r="BZ64" s="699"/>
      <c r="CA64" s="699"/>
      <c r="CB64" s="699"/>
      <c r="CC64" s="343" t="s">
        <v>125</v>
      </c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5"/>
      <c r="CV64" s="654"/>
      <c r="CW64" s="655"/>
      <c r="CX64" s="655"/>
      <c r="CY64" s="655"/>
      <c r="CZ64" s="655"/>
      <c r="DA64" s="655"/>
      <c r="DB64" s="655"/>
      <c r="DC64" s="655"/>
      <c r="DD64" s="655"/>
      <c r="DE64" s="655"/>
      <c r="DF64" s="655"/>
      <c r="DG64" s="655"/>
      <c r="DH64" s="655"/>
      <c r="DI64" s="655"/>
      <c r="DJ64" s="655"/>
      <c r="DK64" s="656"/>
    </row>
    <row r="65" spans="1:137" ht="7.5" customHeight="1">
      <c r="A65" s="410"/>
      <c r="B65" s="410"/>
      <c r="C65" s="410"/>
      <c r="D65" s="410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V65" s="337"/>
      <c r="AW65" s="338"/>
      <c r="AX65" s="339"/>
      <c r="AY65" s="698"/>
      <c r="AZ65" s="699"/>
      <c r="BA65" s="699"/>
      <c r="BB65" s="699"/>
      <c r="BC65" s="699"/>
      <c r="BD65" s="699"/>
      <c r="BE65" s="699"/>
      <c r="BF65" s="699"/>
      <c r="BG65" s="699"/>
      <c r="BH65" s="699"/>
      <c r="BI65" s="699"/>
      <c r="BJ65" s="699"/>
      <c r="BK65" s="699"/>
      <c r="BL65" s="699"/>
      <c r="BM65" s="699"/>
      <c r="BN65" s="699"/>
      <c r="BO65" s="699"/>
      <c r="BP65" s="699"/>
      <c r="BQ65" s="699"/>
      <c r="BR65" s="699"/>
      <c r="BS65" s="699"/>
      <c r="BT65" s="699"/>
      <c r="BU65" s="699"/>
      <c r="BV65" s="699"/>
      <c r="BW65" s="699"/>
      <c r="BX65" s="699"/>
      <c r="BY65" s="699"/>
      <c r="BZ65" s="699"/>
      <c r="CA65" s="699"/>
      <c r="CB65" s="699"/>
      <c r="CC65" s="346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8"/>
      <c r="CV65" s="657"/>
      <c r="CW65" s="658"/>
      <c r="CX65" s="658"/>
      <c r="CY65" s="658"/>
      <c r="CZ65" s="658"/>
      <c r="DA65" s="658"/>
      <c r="DB65" s="658"/>
      <c r="DC65" s="658"/>
      <c r="DD65" s="658"/>
      <c r="DE65" s="658"/>
      <c r="DF65" s="658"/>
      <c r="DG65" s="658"/>
      <c r="DH65" s="658"/>
      <c r="DI65" s="658"/>
      <c r="DJ65" s="658"/>
      <c r="DK65" s="659"/>
    </row>
    <row r="66" spans="1:137" ht="7.5" customHeight="1">
      <c r="A66" s="410"/>
      <c r="B66" s="410"/>
      <c r="C66" s="410"/>
      <c r="D66" s="410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V66" s="337"/>
      <c r="AW66" s="338"/>
      <c r="AX66" s="339"/>
      <c r="AY66" s="698"/>
      <c r="AZ66" s="699"/>
      <c r="BA66" s="699"/>
      <c r="BB66" s="699"/>
      <c r="BC66" s="699"/>
      <c r="BD66" s="699"/>
      <c r="BE66" s="699"/>
      <c r="BF66" s="699"/>
      <c r="BG66" s="699"/>
      <c r="BH66" s="699"/>
      <c r="BI66" s="699"/>
      <c r="BJ66" s="699"/>
      <c r="BK66" s="699"/>
      <c r="BL66" s="699"/>
      <c r="BM66" s="699"/>
      <c r="BN66" s="699"/>
      <c r="BO66" s="699"/>
      <c r="BP66" s="699"/>
      <c r="BQ66" s="699"/>
      <c r="BR66" s="699"/>
      <c r="BS66" s="699"/>
      <c r="BT66" s="699"/>
      <c r="BU66" s="699"/>
      <c r="BV66" s="699"/>
      <c r="BW66" s="699"/>
      <c r="BX66" s="699"/>
      <c r="BY66" s="699"/>
      <c r="BZ66" s="699"/>
      <c r="CA66" s="699"/>
      <c r="CB66" s="699"/>
      <c r="CC66" s="346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8"/>
      <c r="CV66" s="657"/>
      <c r="CW66" s="658"/>
      <c r="CX66" s="658"/>
      <c r="CY66" s="658"/>
      <c r="CZ66" s="658"/>
      <c r="DA66" s="658"/>
      <c r="DB66" s="658"/>
      <c r="DC66" s="658"/>
      <c r="DD66" s="658"/>
      <c r="DE66" s="658"/>
      <c r="DF66" s="658"/>
      <c r="DG66" s="658"/>
      <c r="DH66" s="658"/>
      <c r="DI66" s="658"/>
      <c r="DJ66" s="658"/>
      <c r="DK66" s="659"/>
    </row>
    <row r="67" spans="1:137" ht="7.5" customHeight="1">
      <c r="A67" s="410"/>
      <c r="B67" s="410"/>
      <c r="C67" s="410"/>
      <c r="D67" s="410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V67" s="340"/>
      <c r="AW67" s="341"/>
      <c r="AX67" s="342"/>
      <c r="AY67" s="700"/>
      <c r="AZ67" s="701"/>
      <c r="BA67" s="701"/>
      <c r="BB67" s="701"/>
      <c r="BC67" s="701"/>
      <c r="BD67" s="701"/>
      <c r="BE67" s="701"/>
      <c r="BF67" s="701"/>
      <c r="BG67" s="701"/>
      <c r="BH67" s="701"/>
      <c r="BI67" s="701"/>
      <c r="BJ67" s="701"/>
      <c r="BK67" s="701"/>
      <c r="BL67" s="701"/>
      <c r="BM67" s="701"/>
      <c r="BN67" s="701"/>
      <c r="BO67" s="701"/>
      <c r="BP67" s="701"/>
      <c r="BQ67" s="701"/>
      <c r="BR67" s="701"/>
      <c r="BS67" s="701"/>
      <c r="BT67" s="701"/>
      <c r="BU67" s="701"/>
      <c r="BV67" s="701"/>
      <c r="BW67" s="701"/>
      <c r="BX67" s="701"/>
      <c r="BY67" s="701"/>
      <c r="BZ67" s="701"/>
      <c r="CA67" s="701"/>
      <c r="CB67" s="701"/>
      <c r="CC67" s="702"/>
      <c r="CD67" s="703"/>
      <c r="CE67" s="703"/>
      <c r="CF67" s="703"/>
      <c r="CG67" s="703"/>
      <c r="CH67" s="703"/>
      <c r="CI67" s="703"/>
      <c r="CJ67" s="703"/>
      <c r="CK67" s="703"/>
      <c r="CL67" s="703"/>
      <c r="CM67" s="703"/>
      <c r="CN67" s="703"/>
      <c r="CO67" s="703"/>
      <c r="CP67" s="703"/>
      <c r="CQ67" s="703"/>
      <c r="CR67" s="703"/>
      <c r="CS67" s="703"/>
      <c r="CT67" s="703"/>
      <c r="CU67" s="704"/>
      <c r="CV67" s="660"/>
      <c r="CW67" s="661"/>
      <c r="CX67" s="661"/>
      <c r="CY67" s="661"/>
      <c r="CZ67" s="661"/>
      <c r="DA67" s="661"/>
      <c r="DB67" s="661"/>
      <c r="DC67" s="661"/>
      <c r="DD67" s="661"/>
      <c r="DE67" s="661"/>
      <c r="DF67" s="661"/>
      <c r="DG67" s="661"/>
      <c r="DH67" s="661"/>
      <c r="DI67" s="661"/>
      <c r="DJ67" s="661"/>
      <c r="DK67" s="662"/>
    </row>
    <row r="68" spans="1:137" s="136" customFormat="1" ht="12" customHeight="1">
      <c r="EG68" s="137"/>
    </row>
    <row r="69" spans="1:137" ht="6.75" customHeight="1">
      <c r="A69" s="400" t="s">
        <v>131</v>
      </c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1" t="s">
        <v>2</v>
      </c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2" t="s">
        <v>12</v>
      </c>
      <c r="AI69" s="403"/>
      <c r="AJ69" s="403"/>
      <c r="AK69" s="403"/>
      <c r="AL69" s="403"/>
      <c r="AM69" s="403"/>
      <c r="AN69" s="403"/>
      <c r="AO69" s="403" t="s">
        <v>13</v>
      </c>
      <c r="AP69" s="403"/>
      <c r="AQ69" s="404"/>
      <c r="AR69" s="405" t="s">
        <v>15</v>
      </c>
      <c r="AS69" s="383"/>
      <c r="AT69" s="383"/>
      <c r="AU69" s="383"/>
      <c r="AV69" s="383"/>
      <c r="AW69" s="383"/>
      <c r="AX69" s="383"/>
      <c r="AY69" s="383"/>
      <c r="AZ69" s="383"/>
      <c r="BA69" s="384"/>
      <c r="BB69" s="401" t="s">
        <v>14</v>
      </c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8"/>
      <c r="BQ69" s="616" t="s">
        <v>133</v>
      </c>
      <c r="BR69" s="401"/>
      <c r="BS69" s="401"/>
      <c r="BT69" s="401"/>
      <c r="BU69" s="401"/>
      <c r="BV69" s="401"/>
      <c r="BW69" s="401"/>
      <c r="BX69" s="383" t="s">
        <v>87</v>
      </c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4"/>
      <c r="CM69" s="389" t="s">
        <v>86</v>
      </c>
      <c r="CN69" s="390"/>
      <c r="CO69" s="390"/>
      <c r="CP69" s="390"/>
      <c r="CQ69" s="390"/>
      <c r="CR69" s="390"/>
      <c r="CS69" s="390"/>
      <c r="CT69" s="390"/>
      <c r="CU69" s="390"/>
      <c r="CV69" s="390"/>
      <c r="CW69" s="390"/>
      <c r="CX69" s="390"/>
      <c r="CY69" s="390"/>
      <c r="CZ69" s="390"/>
      <c r="DA69" s="391"/>
      <c r="DB69" s="669" t="s">
        <v>155</v>
      </c>
      <c r="DC69" s="670"/>
      <c r="DD69" s="670"/>
      <c r="DE69" s="663" t="s">
        <v>97</v>
      </c>
      <c r="DF69" s="663"/>
      <c r="DG69" s="663"/>
      <c r="DH69" s="663"/>
      <c r="DI69" s="663"/>
      <c r="DJ69" s="663"/>
      <c r="DK69" s="664"/>
    </row>
    <row r="70" spans="1:137" ht="6.75" customHeight="1">
      <c r="A70" s="400"/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2"/>
      <c r="AI70" s="403"/>
      <c r="AJ70" s="403"/>
      <c r="AK70" s="403"/>
      <c r="AL70" s="403"/>
      <c r="AM70" s="403"/>
      <c r="AN70" s="403"/>
      <c r="AO70" s="403"/>
      <c r="AP70" s="403"/>
      <c r="AQ70" s="404"/>
      <c r="AR70" s="406"/>
      <c r="AS70" s="385"/>
      <c r="AT70" s="385"/>
      <c r="AU70" s="385"/>
      <c r="AV70" s="385"/>
      <c r="AW70" s="385"/>
      <c r="AX70" s="385"/>
      <c r="AY70" s="385"/>
      <c r="AZ70" s="385"/>
      <c r="BA70" s="386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8"/>
      <c r="BQ70" s="616"/>
      <c r="BR70" s="401"/>
      <c r="BS70" s="401"/>
      <c r="BT70" s="401"/>
      <c r="BU70" s="401"/>
      <c r="BV70" s="401"/>
      <c r="BW70" s="401"/>
      <c r="BX70" s="385"/>
      <c r="BY70" s="385"/>
      <c r="BZ70" s="385"/>
      <c r="CA70" s="385"/>
      <c r="CB70" s="385"/>
      <c r="CC70" s="385"/>
      <c r="CD70" s="385"/>
      <c r="CE70" s="385"/>
      <c r="CF70" s="385"/>
      <c r="CG70" s="385"/>
      <c r="CH70" s="385"/>
      <c r="CI70" s="385"/>
      <c r="CJ70" s="385"/>
      <c r="CK70" s="385"/>
      <c r="CL70" s="386"/>
      <c r="CM70" s="392"/>
      <c r="CN70" s="393"/>
      <c r="CO70" s="393"/>
      <c r="CP70" s="393"/>
      <c r="CQ70" s="393"/>
      <c r="CR70" s="393"/>
      <c r="CS70" s="393"/>
      <c r="CT70" s="393"/>
      <c r="CU70" s="393"/>
      <c r="CV70" s="393"/>
      <c r="CW70" s="393"/>
      <c r="CX70" s="393"/>
      <c r="CY70" s="393"/>
      <c r="CZ70" s="393"/>
      <c r="DA70" s="394"/>
      <c r="DB70" s="671"/>
      <c r="DC70" s="672"/>
      <c r="DD70" s="672"/>
      <c r="DE70" s="665"/>
      <c r="DF70" s="665"/>
      <c r="DG70" s="665"/>
      <c r="DH70" s="665"/>
      <c r="DI70" s="665"/>
      <c r="DJ70" s="665"/>
      <c r="DK70" s="666"/>
    </row>
    <row r="71" spans="1:137" ht="6.75" customHeight="1">
      <c r="A71" s="400"/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2"/>
      <c r="AI71" s="403"/>
      <c r="AJ71" s="403"/>
      <c r="AK71" s="403"/>
      <c r="AL71" s="403"/>
      <c r="AM71" s="403"/>
      <c r="AN71" s="403"/>
      <c r="AO71" s="403"/>
      <c r="AP71" s="403"/>
      <c r="AQ71" s="404"/>
      <c r="AR71" s="407"/>
      <c r="AS71" s="387"/>
      <c r="AT71" s="387"/>
      <c r="AU71" s="387"/>
      <c r="AV71" s="387"/>
      <c r="AW71" s="387"/>
      <c r="AX71" s="387"/>
      <c r="AY71" s="387"/>
      <c r="AZ71" s="387"/>
      <c r="BA71" s="388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8"/>
      <c r="BQ71" s="616"/>
      <c r="BR71" s="401"/>
      <c r="BS71" s="401"/>
      <c r="BT71" s="401"/>
      <c r="BU71" s="401"/>
      <c r="BV71" s="401"/>
      <c r="BW71" s="401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8"/>
      <c r="CM71" s="395"/>
      <c r="CN71" s="396"/>
      <c r="CO71" s="396"/>
      <c r="CP71" s="396"/>
      <c r="CQ71" s="396"/>
      <c r="CR71" s="396"/>
      <c r="CS71" s="396"/>
      <c r="CT71" s="396"/>
      <c r="CU71" s="396"/>
      <c r="CV71" s="396"/>
      <c r="CW71" s="396"/>
      <c r="CX71" s="396"/>
      <c r="CY71" s="396"/>
      <c r="CZ71" s="396"/>
      <c r="DA71" s="397"/>
      <c r="DB71" s="673"/>
      <c r="DC71" s="674"/>
      <c r="DD71" s="674"/>
      <c r="DE71" s="667"/>
      <c r="DF71" s="667"/>
      <c r="DG71" s="667"/>
      <c r="DH71" s="667"/>
      <c r="DI71" s="667"/>
      <c r="DJ71" s="667"/>
      <c r="DK71" s="668"/>
    </row>
    <row r="72" spans="1:137" ht="8.25" customHeight="1">
      <c r="A72" s="366" t="str">
        <f>IF($EG$8&lt;&gt;3,"",IF($BP$13="","",$BP$13))</f>
        <v/>
      </c>
      <c r="B72" s="367"/>
      <c r="C72" s="367"/>
      <c r="D72" s="367"/>
      <c r="E72" s="367"/>
      <c r="F72" s="367"/>
      <c r="G72" s="367"/>
      <c r="H72" s="367"/>
      <c r="I72" s="367"/>
      <c r="J72" s="367"/>
      <c r="K72" s="368"/>
      <c r="L72" s="375" t="str">
        <f>IF($EG$8=1,"当 月 出 来 高",IF($EG$8=2,"精　　算",IF($EG$8=4,"当 月 出 来 高",IF($CA$13="","",$CA$13))))</f>
        <v/>
      </c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7" t="str">
        <f>IF($EG$8=3,IF($CW$13="","",IF($DE$13&lt;&gt;"式",TEXT($CW$13,"#,##0.00_);[赤](#,##0.00)"),$CW$13)),1)</f>
        <v/>
      </c>
      <c r="AI72" s="378"/>
      <c r="AJ72" s="378"/>
      <c r="AK72" s="378"/>
      <c r="AL72" s="378"/>
      <c r="AM72" s="378"/>
      <c r="AN72" s="378"/>
      <c r="AO72" s="575" t="str">
        <f>IF($EG$8=3,IF($DE$13="","",$DE$13),"式")</f>
        <v/>
      </c>
      <c r="AP72" s="575"/>
      <c r="AQ72" s="576"/>
      <c r="AR72" s="413" t="str">
        <f>IF($EG$8=3,IF($DI$13="","",$DI$13),"")</f>
        <v/>
      </c>
      <c r="AS72" s="414"/>
      <c r="AT72" s="414"/>
      <c r="AU72" s="414"/>
      <c r="AV72" s="414"/>
      <c r="AW72" s="414"/>
      <c r="AX72" s="414"/>
      <c r="AY72" s="414"/>
      <c r="AZ72" s="414"/>
      <c r="BA72" s="415"/>
      <c r="BB72" s="422" t="str">
        <f>IF($EG$8=3,IF($DQ$13="","",$DQ$13),IF($AJ$24="","",$AJ$24))</f>
        <v/>
      </c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4"/>
      <c r="BQ72" s="617" t="str">
        <f>IF($EG$8=3,"",IF($EG$8=4,"単価契約",IF($S$15="","","本契約")))</f>
        <v/>
      </c>
      <c r="BR72" s="618"/>
      <c r="BS72" s="618"/>
      <c r="BT72" s="618"/>
      <c r="BU72" s="618"/>
      <c r="BV72" s="618"/>
      <c r="BW72" s="619"/>
      <c r="BX72" s="433" t="str">
        <f>IF($EG$8&lt;&gt;3,IF($S$15="","",$S$15&amp;"-"&amp;$AG$15),"")</f>
        <v/>
      </c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22" t="str">
        <f>IF($EG$8&lt;&gt;3,IF($AJ$15="","",$AJ$15),"")</f>
        <v/>
      </c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623"/>
      <c r="DB72" s="497" t="s">
        <v>156</v>
      </c>
      <c r="DC72" s="498"/>
      <c r="DD72" s="499"/>
      <c r="DE72" s="506"/>
      <c r="DF72" s="506"/>
      <c r="DG72" s="506"/>
      <c r="DH72" s="506"/>
      <c r="DI72" s="506"/>
      <c r="DJ72" s="506"/>
      <c r="DK72" s="507"/>
    </row>
    <row r="73" spans="1:137" ht="8.25" customHeight="1">
      <c r="A73" s="369"/>
      <c r="B73" s="370"/>
      <c r="C73" s="370"/>
      <c r="D73" s="370"/>
      <c r="E73" s="370"/>
      <c r="F73" s="370"/>
      <c r="G73" s="370"/>
      <c r="H73" s="370"/>
      <c r="I73" s="370"/>
      <c r="J73" s="370"/>
      <c r="K73" s="371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9"/>
      <c r="AI73" s="380"/>
      <c r="AJ73" s="380"/>
      <c r="AK73" s="380"/>
      <c r="AL73" s="380"/>
      <c r="AM73" s="380"/>
      <c r="AN73" s="380"/>
      <c r="AO73" s="465"/>
      <c r="AP73" s="465"/>
      <c r="AQ73" s="466"/>
      <c r="AR73" s="416"/>
      <c r="AS73" s="417"/>
      <c r="AT73" s="417"/>
      <c r="AU73" s="417"/>
      <c r="AV73" s="417"/>
      <c r="AW73" s="417"/>
      <c r="AX73" s="417"/>
      <c r="AY73" s="417"/>
      <c r="AZ73" s="417"/>
      <c r="BA73" s="418"/>
      <c r="BB73" s="425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7"/>
      <c r="BQ73" s="617"/>
      <c r="BR73" s="618"/>
      <c r="BS73" s="618"/>
      <c r="BT73" s="618"/>
      <c r="BU73" s="618"/>
      <c r="BV73" s="618"/>
      <c r="BW73" s="619"/>
      <c r="BX73" s="433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25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/>
      <c r="CX73" s="426"/>
      <c r="CY73" s="426"/>
      <c r="CZ73" s="426"/>
      <c r="DA73" s="624"/>
      <c r="DB73" s="500"/>
      <c r="DC73" s="501"/>
      <c r="DD73" s="502"/>
      <c r="DE73" s="508"/>
      <c r="DF73" s="508"/>
      <c r="DG73" s="508"/>
      <c r="DH73" s="508"/>
      <c r="DI73" s="508"/>
      <c r="DJ73" s="508"/>
      <c r="DK73" s="509"/>
    </row>
    <row r="74" spans="1:137" ht="8.25" customHeight="1">
      <c r="A74" s="372"/>
      <c r="B74" s="373"/>
      <c r="C74" s="373"/>
      <c r="D74" s="373"/>
      <c r="E74" s="373"/>
      <c r="F74" s="373"/>
      <c r="G74" s="373"/>
      <c r="H74" s="373"/>
      <c r="I74" s="373"/>
      <c r="J74" s="373"/>
      <c r="K74" s="374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81"/>
      <c r="AI74" s="382"/>
      <c r="AJ74" s="382"/>
      <c r="AK74" s="382"/>
      <c r="AL74" s="382"/>
      <c r="AM74" s="382"/>
      <c r="AN74" s="382"/>
      <c r="AO74" s="465"/>
      <c r="AP74" s="465"/>
      <c r="AQ74" s="466"/>
      <c r="AR74" s="419"/>
      <c r="AS74" s="420"/>
      <c r="AT74" s="420"/>
      <c r="AU74" s="420"/>
      <c r="AV74" s="420"/>
      <c r="AW74" s="420"/>
      <c r="AX74" s="420"/>
      <c r="AY74" s="420"/>
      <c r="AZ74" s="420"/>
      <c r="BA74" s="421"/>
      <c r="BB74" s="428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30"/>
      <c r="BQ74" s="620"/>
      <c r="BR74" s="621"/>
      <c r="BS74" s="621"/>
      <c r="BT74" s="621"/>
      <c r="BU74" s="621"/>
      <c r="BV74" s="621"/>
      <c r="BW74" s="622"/>
      <c r="BX74" s="433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28"/>
      <c r="CN74" s="429"/>
      <c r="CO74" s="429"/>
      <c r="CP74" s="429"/>
      <c r="CQ74" s="429"/>
      <c r="CR74" s="429"/>
      <c r="CS74" s="429"/>
      <c r="CT74" s="429"/>
      <c r="CU74" s="429"/>
      <c r="CV74" s="429"/>
      <c r="CW74" s="429"/>
      <c r="CX74" s="429"/>
      <c r="CY74" s="429"/>
      <c r="CZ74" s="429"/>
      <c r="DA74" s="625"/>
      <c r="DB74" s="503"/>
      <c r="DC74" s="504"/>
      <c r="DD74" s="505"/>
      <c r="DE74" s="510"/>
      <c r="DF74" s="510"/>
      <c r="DG74" s="510"/>
      <c r="DH74" s="510"/>
      <c r="DI74" s="510"/>
      <c r="DJ74" s="510"/>
      <c r="DK74" s="511"/>
    </row>
    <row r="75" spans="1:137" ht="8.25" customHeight="1">
      <c r="A75" s="366" t="str">
        <f>IF($EG$8&lt;&gt;3,"",IF($BP$14="","",$BP$14))</f>
        <v/>
      </c>
      <c r="B75" s="367"/>
      <c r="C75" s="367"/>
      <c r="D75" s="367"/>
      <c r="E75" s="367"/>
      <c r="F75" s="367"/>
      <c r="G75" s="367"/>
      <c r="H75" s="367"/>
      <c r="I75" s="367"/>
      <c r="J75" s="367"/>
      <c r="K75" s="368"/>
      <c r="L75" s="376" t="str">
        <f>IF($EG$8=3,IF($CA$14="","",$CA$14),"")</f>
        <v/>
      </c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7" t="str">
        <f>IF($EG$8=3,IF($CW$14="","",IF($DE$14&lt;&gt;"式",TEXT($CW$14,"#,##0.00_);[赤](#,##0.00)"),$CW$14)),"")</f>
        <v/>
      </c>
      <c r="AI75" s="378"/>
      <c r="AJ75" s="378"/>
      <c r="AK75" s="378"/>
      <c r="AL75" s="378"/>
      <c r="AM75" s="378"/>
      <c r="AN75" s="378"/>
      <c r="AO75" s="465" t="str">
        <f>IF($EG$8=3,IF($DE$14="","",$DE$14),"")</f>
        <v/>
      </c>
      <c r="AP75" s="465"/>
      <c r="AQ75" s="466"/>
      <c r="AR75" s="413" t="str">
        <f>IF($EG$8=3,IF($DI$14="","",$DI$14),"")</f>
        <v/>
      </c>
      <c r="AS75" s="414"/>
      <c r="AT75" s="414"/>
      <c r="AU75" s="414"/>
      <c r="AV75" s="414"/>
      <c r="AW75" s="414"/>
      <c r="AX75" s="414"/>
      <c r="AY75" s="414"/>
      <c r="AZ75" s="414"/>
      <c r="BA75" s="415"/>
      <c r="BB75" s="422" t="str">
        <f>IF($EG$8=3,IF($DQ$14="","",$DQ$14),"")</f>
        <v/>
      </c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4"/>
      <c r="BQ75" s="192" t="str">
        <f>IF($EG$8&lt;&gt;3,IF($S$16="","","変更（増減）"),"")</f>
        <v/>
      </c>
      <c r="BR75" s="193"/>
      <c r="BS75" s="193"/>
      <c r="BT75" s="193"/>
      <c r="BU75" s="193"/>
      <c r="BV75" s="193"/>
      <c r="BW75" s="194"/>
      <c r="BX75" s="201" t="str">
        <f>IF($EG$8&lt;&gt;3,IF($S$16="","",$S$16&amp;"-"&amp;$AG$16),"")</f>
        <v/>
      </c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626" t="str">
        <f>IF($EG$8&lt;&gt;3,IF($AJ$16="","",$AJ$16),"")</f>
        <v/>
      </c>
      <c r="CN75" s="627"/>
      <c r="CO75" s="627"/>
      <c r="CP75" s="627"/>
      <c r="CQ75" s="627"/>
      <c r="CR75" s="627"/>
      <c r="CS75" s="627"/>
      <c r="CT75" s="627"/>
      <c r="CU75" s="627"/>
      <c r="CV75" s="627"/>
      <c r="CW75" s="627"/>
      <c r="CX75" s="627"/>
      <c r="CY75" s="627"/>
      <c r="CZ75" s="627"/>
      <c r="DA75" s="628"/>
      <c r="DB75" s="497" t="s">
        <v>156</v>
      </c>
      <c r="DC75" s="498"/>
      <c r="DD75" s="499"/>
      <c r="DE75" s="506"/>
      <c r="DF75" s="506"/>
      <c r="DG75" s="506"/>
      <c r="DH75" s="506"/>
      <c r="DI75" s="506"/>
      <c r="DJ75" s="506"/>
      <c r="DK75" s="507"/>
    </row>
    <row r="76" spans="1:137" ht="8.25" customHeight="1">
      <c r="A76" s="369"/>
      <c r="B76" s="370"/>
      <c r="C76" s="370"/>
      <c r="D76" s="370"/>
      <c r="E76" s="370"/>
      <c r="F76" s="370"/>
      <c r="G76" s="370"/>
      <c r="H76" s="370"/>
      <c r="I76" s="370"/>
      <c r="J76" s="370"/>
      <c r="K76" s="371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9"/>
      <c r="AI76" s="380"/>
      <c r="AJ76" s="380"/>
      <c r="AK76" s="380"/>
      <c r="AL76" s="380"/>
      <c r="AM76" s="380"/>
      <c r="AN76" s="380"/>
      <c r="AO76" s="465"/>
      <c r="AP76" s="465"/>
      <c r="AQ76" s="466"/>
      <c r="AR76" s="416"/>
      <c r="AS76" s="417"/>
      <c r="AT76" s="417"/>
      <c r="AU76" s="417"/>
      <c r="AV76" s="417"/>
      <c r="AW76" s="417"/>
      <c r="AX76" s="417"/>
      <c r="AY76" s="417"/>
      <c r="AZ76" s="417"/>
      <c r="BA76" s="418"/>
      <c r="BB76" s="425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7"/>
      <c r="BQ76" s="195"/>
      <c r="BR76" s="196"/>
      <c r="BS76" s="196"/>
      <c r="BT76" s="196"/>
      <c r="BU76" s="196"/>
      <c r="BV76" s="196"/>
      <c r="BW76" s="197"/>
      <c r="BX76" s="201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629"/>
      <c r="CN76" s="630"/>
      <c r="CO76" s="630"/>
      <c r="CP76" s="630"/>
      <c r="CQ76" s="630"/>
      <c r="CR76" s="630"/>
      <c r="CS76" s="630"/>
      <c r="CT76" s="630"/>
      <c r="CU76" s="630"/>
      <c r="CV76" s="630"/>
      <c r="CW76" s="630"/>
      <c r="CX76" s="630"/>
      <c r="CY76" s="630"/>
      <c r="CZ76" s="630"/>
      <c r="DA76" s="631"/>
      <c r="DB76" s="500"/>
      <c r="DC76" s="501"/>
      <c r="DD76" s="502"/>
      <c r="DE76" s="508"/>
      <c r="DF76" s="508"/>
      <c r="DG76" s="508"/>
      <c r="DH76" s="508"/>
      <c r="DI76" s="508"/>
      <c r="DJ76" s="508"/>
      <c r="DK76" s="509"/>
    </row>
    <row r="77" spans="1:137" ht="8.25" customHeight="1">
      <c r="A77" s="372"/>
      <c r="B77" s="373"/>
      <c r="C77" s="373"/>
      <c r="D77" s="373"/>
      <c r="E77" s="373"/>
      <c r="F77" s="373"/>
      <c r="G77" s="373"/>
      <c r="H77" s="373"/>
      <c r="I77" s="373"/>
      <c r="J77" s="373"/>
      <c r="K77" s="374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81"/>
      <c r="AI77" s="382"/>
      <c r="AJ77" s="382"/>
      <c r="AK77" s="382"/>
      <c r="AL77" s="382"/>
      <c r="AM77" s="382"/>
      <c r="AN77" s="382"/>
      <c r="AO77" s="465"/>
      <c r="AP77" s="465"/>
      <c r="AQ77" s="466"/>
      <c r="AR77" s="419"/>
      <c r="AS77" s="420"/>
      <c r="AT77" s="420"/>
      <c r="AU77" s="420"/>
      <c r="AV77" s="420"/>
      <c r="AW77" s="420"/>
      <c r="AX77" s="420"/>
      <c r="AY77" s="420"/>
      <c r="AZ77" s="420"/>
      <c r="BA77" s="421"/>
      <c r="BB77" s="428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30"/>
      <c r="BQ77" s="198"/>
      <c r="BR77" s="199"/>
      <c r="BS77" s="199"/>
      <c r="BT77" s="199"/>
      <c r="BU77" s="199"/>
      <c r="BV77" s="199"/>
      <c r="BW77" s="200"/>
      <c r="BX77" s="201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632"/>
      <c r="CN77" s="633"/>
      <c r="CO77" s="633"/>
      <c r="CP77" s="633"/>
      <c r="CQ77" s="633"/>
      <c r="CR77" s="633"/>
      <c r="CS77" s="633"/>
      <c r="CT77" s="633"/>
      <c r="CU77" s="633"/>
      <c r="CV77" s="633"/>
      <c r="CW77" s="633"/>
      <c r="CX77" s="633"/>
      <c r="CY77" s="633"/>
      <c r="CZ77" s="633"/>
      <c r="DA77" s="634"/>
      <c r="DB77" s="503"/>
      <c r="DC77" s="504"/>
      <c r="DD77" s="505"/>
      <c r="DE77" s="510"/>
      <c r="DF77" s="510"/>
      <c r="DG77" s="510"/>
      <c r="DH77" s="510"/>
      <c r="DI77" s="510"/>
      <c r="DJ77" s="510"/>
      <c r="DK77" s="511"/>
    </row>
    <row r="78" spans="1:137" ht="9.75" customHeight="1">
      <c r="A78" s="366" t="str">
        <f>IF($EG$8&lt;&gt;3,"",IF($BP$15="","",$BP$15))</f>
        <v/>
      </c>
      <c r="B78" s="367"/>
      <c r="C78" s="367"/>
      <c r="D78" s="367"/>
      <c r="E78" s="367"/>
      <c r="F78" s="367"/>
      <c r="G78" s="367"/>
      <c r="H78" s="367"/>
      <c r="I78" s="367"/>
      <c r="J78" s="367"/>
      <c r="K78" s="368"/>
      <c r="L78" s="376" t="str">
        <f>IF($EG$8=3,IF($CA$15="","",$CA$15),"")</f>
        <v/>
      </c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7" t="str">
        <f>IF($EG$8=3,IF($CW$15="","",IF($DE$15&lt;&gt;"式",TEXT($CW$15,"#,##0.00_);[赤](#,##0.00)"),$CW$15)),"")</f>
        <v/>
      </c>
      <c r="AI78" s="378"/>
      <c r="AJ78" s="378"/>
      <c r="AK78" s="378"/>
      <c r="AL78" s="378"/>
      <c r="AM78" s="378"/>
      <c r="AN78" s="378"/>
      <c r="AO78" s="465" t="str">
        <f>IF($EG$8=3,IF($DE$15="","",$DE$15),"")</f>
        <v/>
      </c>
      <c r="AP78" s="465"/>
      <c r="AQ78" s="466"/>
      <c r="AR78" s="413" t="str">
        <f>IF($EG$8=3,IF($DI$15="","",$DI$15),"")</f>
        <v/>
      </c>
      <c r="AS78" s="414"/>
      <c r="AT78" s="414"/>
      <c r="AU78" s="414"/>
      <c r="AV78" s="414"/>
      <c r="AW78" s="414"/>
      <c r="AX78" s="414"/>
      <c r="AY78" s="414"/>
      <c r="AZ78" s="414"/>
      <c r="BA78" s="415"/>
      <c r="BB78" s="422" t="str">
        <f>IF($EG$8=3,IF($DQ$15="","",$DQ$15),"")</f>
        <v/>
      </c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4"/>
      <c r="BQ78" s="192" t="str">
        <f>IF($EG$8&lt;&gt;3,IF($S$17="","","変更（増減）"),"")</f>
        <v/>
      </c>
      <c r="BR78" s="193"/>
      <c r="BS78" s="193"/>
      <c r="BT78" s="193"/>
      <c r="BU78" s="193"/>
      <c r="BV78" s="193"/>
      <c r="BW78" s="194"/>
      <c r="BX78" s="201" t="str">
        <f>IF($EG$8&lt;&gt;3,IF($S$17="","",$S$17&amp;"-"&amp;$AG$17),"")</f>
        <v/>
      </c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626" t="str">
        <f>IF($EG$8&lt;&gt;3,IF($AJ$17="","",$AJ$17),"")</f>
        <v/>
      </c>
      <c r="CN78" s="627"/>
      <c r="CO78" s="627"/>
      <c r="CP78" s="627"/>
      <c r="CQ78" s="627"/>
      <c r="CR78" s="627"/>
      <c r="CS78" s="627"/>
      <c r="CT78" s="627"/>
      <c r="CU78" s="627"/>
      <c r="CV78" s="627"/>
      <c r="CW78" s="627"/>
      <c r="CX78" s="627"/>
      <c r="CY78" s="627"/>
      <c r="CZ78" s="627"/>
      <c r="DA78" s="628"/>
      <c r="DB78" s="497" t="s">
        <v>156</v>
      </c>
      <c r="DC78" s="498"/>
      <c r="DD78" s="499"/>
      <c r="DE78" s="506"/>
      <c r="DF78" s="506"/>
      <c r="DG78" s="506"/>
      <c r="DH78" s="506"/>
      <c r="DI78" s="506"/>
      <c r="DJ78" s="506"/>
      <c r="DK78" s="507"/>
    </row>
    <row r="79" spans="1:137" ht="8.25" customHeight="1">
      <c r="A79" s="369"/>
      <c r="B79" s="370"/>
      <c r="C79" s="370"/>
      <c r="D79" s="370"/>
      <c r="E79" s="370"/>
      <c r="F79" s="370"/>
      <c r="G79" s="370"/>
      <c r="H79" s="370"/>
      <c r="I79" s="370"/>
      <c r="J79" s="370"/>
      <c r="K79" s="371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9"/>
      <c r="AI79" s="380"/>
      <c r="AJ79" s="380"/>
      <c r="AK79" s="380"/>
      <c r="AL79" s="380"/>
      <c r="AM79" s="380"/>
      <c r="AN79" s="380"/>
      <c r="AO79" s="465"/>
      <c r="AP79" s="465"/>
      <c r="AQ79" s="466"/>
      <c r="AR79" s="416"/>
      <c r="AS79" s="417"/>
      <c r="AT79" s="417"/>
      <c r="AU79" s="417"/>
      <c r="AV79" s="417"/>
      <c r="AW79" s="417"/>
      <c r="AX79" s="417"/>
      <c r="AY79" s="417"/>
      <c r="AZ79" s="417"/>
      <c r="BA79" s="418"/>
      <c r="BB79" s="425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7"/>
      <c r="BQ79" s="195"/>
      <c r="BR79" s="196"/>
      <c r="BS79" s="196"/>
      <c r="BT79" s="196"/>
      <c r="BU79" s="196"/>
      <c r="BV79" s="196"/>
      <c r="BW79" s="197"/>
      <c r="BX79" s="201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629"/>
      <c r="CN79" s="630"/>
      <c r="CO79" s="630"/>
      <c r="CP79" s="630"/>
      <c r="CQ79" s="630"/>
      <c r="CR79" s="630"/>
      <c r="CS79" s="630"/>
      <c r="CT79" s="630"/>
      <c r="CU79" s="630"/>
      <c r="CV79" s="630"/>
      <c r="CW79" s="630"/>
      <c r="CX79" s="630"/>
      <c r="CY79" s="630"/>
      <c r="CZ79" s="630"/>
      <c r="DA79" s="631"/>
      <c r="DB79" s="500"/>
      <c r="DC79" s="501"/>
      <c r="DD79" s="502"/>
      <c r="DE79" s="508"/>
      <c r="DF79" s="508"/>
      <c r="DG79" s="508"/>
      <c r="DH79" s="508"/>
      <c r="DI79" s="508"/>
      <c r="DJ79" s="508"/>
      <c r="DK79" s="509"/>
    </row>
    <row r="80" spans="1:137" ht="8.25" customHeight="1">
      <c r="A80" s="372"/>
      <c r="B80" s="373"/>
      <c r="C80" s="373"/>
      <c r="D80" s="373"/>
      <c r="E80" s="373"/>
      <c r="F80" s="373"/>
      <c r="G80" s="373"/>
      <c r="H80" s="373"/>
      <c r="I80" s="373"/>
      <c r="J80" s="373"/>
      <c r="K80" s="374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81"/>
      <c r="AI80" s="382"/>
      <c r="AJ80" s="382"/>
      <c r="AK80" s="382"/>
      <c r="AL80" s="382"/>
      <c r="AM80" s="382"/>
      <c r="AN80" s="382"/>
      <c r="AO80" s="465"/>
      <c r="AP80" s="465"/>
      <c r="AQ80" s="466"/>
      <c r="AR80" s="419"/>
      <c r="AS80" s="420"/>
      <c r="AT80" s="420"/>
      <c r="AU80" s="420"/>
      <c r="AV80" s="420"/>
      <c r="AW80" s="420"/>
      <c r="AX80" s="420"/>
      <c r="AY80" s="420"/>
      <c r="AZ80" s="420"/>
      <c r="BA80" s="421"/>
      <c r="BB80" s="428"/>
      <c r="BC80" s="429"/>
      <c r="BD80" s="429"/>
      <c r="BE80" s="429"/>
      <c r="BF80" s="429"/>
      <c r="BG80" s="429"/>
      <c r="BH80" s="429"/>
      <c r="BI80" s="429"/>
      <c r="BJ80" s="429"/>
      <c r="BK80" s="429"/>
      <c r="BL80" s="429"/>
      <c r="BM80" s="429"/>
      <c r="BN80" s="429"/>
      <c r="BO80" s="429"/>
      <c r="BP80" s="430"/>
      <c r="BQ80" s="198"/>
      <c r="BR80" s="199"/>
      <c r="BS80" s="199"/>
      <c r="BT80" s="199"/>
      <c r="BU80" s="199"/>
      <c r="BV80" s="199"/>
      <c r="BW80" s="200"/>
      <c r="BX80" s="201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632"/>
      <c r="CN80" s="633"/>
      <c r="CO80" s="633"/>
      <c r="CP80" s="633"/>
      <c r="CQ80" s="633"/>
      <c r="CR80" s="633"/>
      <c r="CS80" s="633"/>
      <c r="CT80" s="633"/>
      <c r="CU80" s="633"/>
      <c r="CV80" s="633"/>
      <c r="CW80" s="633"/>
      <c r="CX80" s="633"/>
      <c r="CY80" s="633"/>
      <c r="CZ80" s="633"/>
      <c r="DA80" s="634"/>
      <c r="DB80" s="503"/>
      <c r="DC80" s="504"/>
      <c r="DD80" s="505"/>
      <c r="DE80" s="510"/>
      <c r="DF80" s="510"/>
      <c r="DG80" s="510"/>
      <c r="DH80" s="510"/>
      <c r="DI80" s="510"/>
      <c r="DJ80" s="510"/>
      <c r="DK80" s="511"/>
    </row>
    <row r="81" spans="1:137" ht="8.25" customHeight="1">
      <c r="A81" s="366" t="str">
        <f>IF($EG$8&lt;&gt;3,"",IF($BP$16="","",$BP$16))</f>
        <v/>
      </c>
      <c r="B81" s="367"/>
      <c r="C81" s="367"/>
      <c r="D81" s="367"/>
      <c r="E81" s="367"/>
      <c r="F81" s="367"/>
      <c r="G81" s="367"/>
      <c r="H81" s="367"/>
      <c r="I81" s="367"/>
      <c r="J81" s="367"/>
      <c r="K81" s="368"/>
      <c r="L81" s="376" t="str">
        <f>IF($EG$8=3,IF($CA$16="","",$CA$16),"")</f>
        <v/>
      </c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7" t="str">
        <f>IF($EG$8=3,IF($CW$16="","",IF($DE$16&lt;&gt;"式",TEXT($CW$16,"#,##0.00_);[赤](#,##0.00)"),$CW$16)),"")</f>
        <v/>
      </c>
      <c r="AI81" s="378"/>
      <c r="AJ81" s="378"/>
      <c r="AK81" s="378"/>
      <c r="AL81" s="378"/>
      <c r="AM81" s="378"/>
      <c r="AN81" s="378"/>
      <c r="AO81" s="465" t="str">
        <f>IF($EG$8=3,IF($DE$16="","",$DE$16),"")</f>
        <v/>
      </c>
      <c r="AP81" s="465"/>
      <c r="AQ81" s="466"/>
      <c r="AR81" s="413" t="str">
        <f>IF($EG$8=3,IF($DI$16="","",$DI$16),"")</f>
        <v/>
      </c>
      <c r="AS81" s="414"/>
      <c r="AT81" s="414"/>
      <c r="AU81" s="414"/>
      <c r="AV81" s="414"/>
      <c r="AW81" s="414"/>
      <c r="AX81" s="414"/>
      <c r="AY81" s="414"/>
      <c r="AZ81" s="414"/>
      <c r="BA81" s="415"/>
      <c r="BB81" s="422" t="str">
        <f>IF($EG$8=3,IF($DQ$16="","",$DQ$16),"")</f>
        <v/>
      </c>
      <c r="BC81" s="423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4"/>
      <c r="BQ81" s="192" t="str">
        <f>IF($EG$8&lt;&gt;3,IF($S$18="","","変更（増減）"),"")</f>
        <v/>
      </c>
      <c r="BR81" s="193"/>
      <c r="BS81" s="193"/>
      <c r="BT81" s="193"/>
      <c r="BU81" s="193"/>
      <c r="BV81" s="193"/>
      <c r="BW81" s="194"/>
      <c r="BX81" s="201" t="str">
        <f>IF($EG$8&lt;&gt;3,IF($S$18="","",$S$18&amp;"-"&amp;$AG$18),"")</f>
        <v/>
      </c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626" t="str">
        <f>IF($EG$8&lt;&gt;3,IF($AJ$18="","",$AJ$18),"")</f>
        <v/>
      </c>
      <c r="CN81" s="627"/>
      <c r="CO81" s="627"/>
      <c r="CP81" s="627"/>
      <c r="CQ81" s="627"/>
      <c r="CR81" s="627"/>
      <c r="CS81" s="627"/>
      <c r="CT81" s="627"/>
      <c r="CU81" s="627"/>
      <c r="CV81" s="627"/>
      <c r="CW81" s="627"/>
      <c r="CX81" s="627"/>
      <c r="CY81" s="627"/>
      <c r="CZ81" s="627"/>
      <c r="DA81" s="628"/>
      <c r="DB81" s="497" t="s">
        <v>156</v>
      </c>
      <c r="DC81" s="498"/>
      <c r="DD81" s="499"/>
      <c r="DE81" s="506"/>
      <c r="DF81" s="506"/>
      <c r="DG81" s="506"/>
      <c r="DH81" s="506"/>
      <c r="DI81" s="506"/>
      <c r="DJ81" s="506"/>
      <c r="DK81" s="507"/>
    </row>
    <row r="82" spans="1:137" ht="8.25" customHeight="1">
      <c r="A82" s="369"/>
      <c r="B82" s="370"/>
      <c r="C82" s="370"/>
      <c r="D82" s="370"/>
      <c r="E82" s="370"/>
      <c r="F82" s="370"/>
      <c r="G82" s="370"/>
      <c r="H82" s="370"/>
      <c r="I82" s="370"/>
      <c r="J82" s="370"/>
      <c r="K82" s="371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9"/>
      <c r="AI82" s="380"/>
      <c r="AJ82" s="380"/>
      <c r="AK82" s="380"/>
      <c r="AL82" s="380"/>
      <c r="AM82" s="380"/>
      <c r="AN82" s="380"/>
      <c r="AO82" s="465"/>
      <c r="AP82" s="465"/>
      <c r="AQ82" s="466"/>
      <c r="AR82" s="416"/>
      <c r="AS82" s="417"/>
      <c r="AT82" s="417"/>
      <c r="AU82" s="417"/>
      <c r="AV82" s="417"/>
      <c r="AW82" s="417"/>
      <c r="AX82" s="417"/>
      <c r="AY82" s="417"/>
      <c r="AZ82" s="417"/>
      <c r="BA82" s="418"/>
      <c r="BB82" s="425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7"/>
      <c r="BQ82" s="195"/>
      <c r="BR82" s="196"/>
      <c r="BS82" s="196"/>
      <c r="BT82" s="196"/>
      <c r="BU82" s="196"/>
      <c r="BV82" s="196"/>
      <c r="BW82" s="197"/>
      <c r="BX82" s="201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629"/>
      <c r="CN82" s="630"/>
      <c r="CO82" s="630"/>
      <c r="CP82" s="630"/>
      <c r="CQ82" s="630"/>
      <c r="CR82" s="630"/>
      <c r="CS82" s="630"/>
      <c r="CT82" s="630"/>
      <c r="CU82" s="630"/>
      <c r="CV82" s="630"/>
      <c r="CW82" s="630"/>
      <c r="CX82" s="630"/>
      <c r="CY82" s="630"/>
      <c r="CZ82" s="630"/>
      <c r="DA82" s="631"/>
      <c r="DB82" s="500"/>
      <c r="DC82" s="501"/>
      <c r="DD82" s="502"/>
      <c r="DE82" s="508"/>
      <c r="DF82" s="508"/>
      <c r="DG82" s="508"/>
      <c r="DH82" s="508"/>
      <c r="DI82" s="508"/>
      <c r="DJ82" s="508"/>
      <c r="DK82" s="509"/>
    </row>
    <row r="83" spans="1:137" ht="8.25" customHeight="1" thickBot="1">
      <c r="A83" s="372"/>
      <c r="B83" s="373"/>
      <c r="C83" s="373"/>
      <c r="D83" s="373"/>
      <c r="E83" s="373"/>
      <c r="F83" s="373"/>
      <c r="G83" s="373"/>
      <c r="H83" s="373"/>
      <c r="I83" s="373"/>
      <c r="J83" s="373"/>
      <c r="K83" s="374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81"/>
      <c r="AI83" s="382"/>
      <c r="AJ83" s="382"/>
      <c r="AK83" s="382"/>
      <c r="AL83" s="382"/>
      <c r="AM83" s="382"/>
      <c r="AN83" s="382"/>
      <c r="AO83" s="465"/>
      <c r="AP83" s="465"/>
      <c r="AQ83" s="466"/>
      <c r="AR83" s="419"/>
      <c r="AS83" s="420"/>
      <c r="AT83" s="420"/>
      <c r="AU83" s="420"/>
      <c r="AV83" s="420"/>
      <c r="AW83" s="420"/>
      <c r="AX83" s="420"/>
      <c r="AY83" s="420"/>
      <c r="AZ83" s="420"/>
      <c r="BA83" s="421"/>
      <c r="BB83" s="428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30"/>
      <c r="BQ83" s="198"/>
      <c r="BR83" s="199"/>
      <c r="BS83" s="199"/>
      <c r="BT83" s="199"/>
      <c r="BU83" s="199"/>
      <c r="BV83" s="199"/>
      <c r="BW83" s="200"/>
      <c r="BX83" s="201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632"/>
      <c r="CN83" s="633"/>
      <c r="CO83" s="633"/>
      <c r="CP83" s="633"/>
      <c r="CQ83" s="633"/>
      <c r="CR83" s="633"/>
      <c r="CS83" s="633"/>
      <c r="CT83" s="633"/>
      <c r="CU83" s="633"/>
      <c r="CV83" s="633"/>
      <c r="CW83" s="633"/>
      <c r="CX83" s="633"/>
      <c r="CY83" s="633"/>
      <c r="CZ83" s="633"/>
      <c r="DA83" s="634"/>
      <c r="DB83" s="503"/>
      <c r="DC83" s="504"/>
      <c r="DD83" s="505"/>
      <c r="DE83" s="510"/>
      <c r="DF83" s="510"/>
      <c r="DG83" s="510"/>
      <c r="DH83" s="510"/>
      <c r="DI83" s="510"/>
      <c r="DJ83" s="510"/>
      <c r="DK83" s="511"/>
    </row>
    <row r="84" spans="1:137" ht="8.25" customHeight="1">
      <c r="F84" s="6"/>
      <c r="G84" s="6"/>
      <c r="H84" s="6"/>
      <c r="I84" s="6"/>
      <c r="J84" s="6"/>
      <c r="K84" s="6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4"/>
      <c r="AA84" s="34"/>
      <c r="AB84" s="34"/>
      <c r="AC84" s="34"/>
      <c r="AD84" s="34"/>
      <c r="AO84" s="478" t="s">
        <v>164</v>
      </c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80"/>
      <c r="BB84" s="487" t="str">
        <f>IF($EG$8=3,IF($DQ$17="","",$DQ$17),IF($AJ$24="","",$AJ$24))</f>
        <v/>
      </c>
      <c r="BC84" s="488"/>
      <c r="BD84" s="488"/>
      <c r="BE84" s="488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9"/>
      <c r="BX84" s="496" t="s">
        <v>98</v>
      </c>
      <c r="BY84" s="496"/>
      <c r="BZ84" s="496"/>
      <c r="CA84" s="496"/>
      <c r="CB84" s="496"/>
      <c r="CC84" s="496"/>
      <c r="CD84" s="496"/>
      <c r="CE84" s="496"/>
      <c r="CF84" s="496"/>
      <c r="CG84" s="496"/>
      <c r="CH84" s="496"/>
      <c r="CI84" s="496"/>
      <c r="CJ84" s="496"/>
      <c r="CK84" s="496"/>
      <c r="CL84" s="496"/>
      <c r="CM84" s="675" t="str">
        <f>IF($EG$8&lt;&gt;3,IF($AJ$19="","",$AJ$19),"")</f>
        <v/>
      </c>
      <c r="CN84" s="676"/>
      <c r="CO84" s="676"/>
      <c r="CP84" s="676"/>
      <c r="CQ84" s="676"/>
      <c r="CR84" s="676"/>
      <c r="CS84" s="676"/>
      <c r="CT84" s="676"/>
      <c r="CU84" s="676"/>
      <c r="CV84" s="676"/>
      <c r="CW84" s="676"/>
      <c r="CX84" s="676"/>
      <c r="CY84" s="676"/>
      <c r="CZ84" s="676"/>
      <c r="DA84" s="677"/>
    </row>
    <row r="85" spans="1:137" ht="8.25" customHeight="1">
      <c r="A85" s="356" t="s">
        <v>35</v>
      </c>
      <c r="B85" s="357"/>
      <c r="C85" s="357"/>
      <c r="D85" s="357"/>
      <c r="E85" s="357"/>
      <c r="F85" s="357"/>
      <c r="G85" s="357"/>
      <c r="H85" s="357"/>
      <c r="I85" s="357"/>
      <c r="J85" s="357"/>
      <c r="K85" s="358"/>
      <c r="L85" s="362" t="str">
        <f>IF(OR($EG$8&lt;&gt;3,$CF$23=""),"",$CF$23)</f>
        <v/>
      </c>
      <c r="M85" s="363"/>
      <c r="N85" s="363"/>
      <c r="O85" s="363"/>
      <c r="P85" s="363"/>
      <c r="Q85" s="363"/>
      <c r="R85" s="363"/>
      <c r="S85" s="363"/>
      <c r="T85" s="363"/>
      <c r="U85" s="363"/>
      <c r="V85" s="327" t="s">
        <v>40</v>
      </c>
      <c r="W85" s="327"/>
      <c r="X85" s="329" t="s">
        <v>128</v>
      </c>
      <c r="Y85" s="329"/>
      <c r="Z85" s="329"/>
      <c r="AA85" s="329"/>
      <c r="AB85" s="329"/>
      <c r="AC85" s="329"/>
      <c r="AD85" s="329"/>
      <c r="AE85" s="329"/>
      <c r="AF85" s="329"/>
      <c r="AG85" s="330"/>
      <c r="AI85" s="333" t="str">
        <f>IF($EG$22=2,"適用除外",IF($EG$22=3,"無し",""))</f>
        <v/>
      </c>
      <c r="AJ85" s="333"/>
      <c r="AK85" s="333"/>
      <c r="AL85" s="333"/>
      <c r="AM85" s="333"/>
      <c r="AO85" s="481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3"/>
      <c r="BB85" s="490"/>
      <c r="BC85" s="491"/>
      <c r="BD85" s="491"/>
      <c r="BE85" s="491"/>
      <c r="BF85" s="491"/>
      <c r="BG85" s="491"/>
      <c r="BH85" s="491"/>
      <c r="BI85" s="491"/>
      <c r="BJ85" s="491"/>
      <c r="BK85" s="491"/>
      <c r="BL85" s="491"/>
      <c r="BM85" s="491"/>
      <c r="BN85" s="491"/>
      <c r="BO85" s="491"/>
      <c r="BP85" s="492"/>
      <c r="BX85" s="496"/>
      <c r="BY85" s="496"/>
      <c r="BZ85" s="496"/>
      <c r="CA85" s="496"/>
      <c r="CB85" s="496"/>
      <c r="CC85" s="496"/>
      <c r="CD85" s="496"/>
      <c r="CE85" s="496"/>
      <c r="CF85" s="496"/>
      <c r="CG85" s="496"/>
      <c r="CH85" s="496"/>
      <c r="CI85" s="496"/>
      <c r="CJ85" s="496"/>
      <c r="CK85" s="496"/>
      <c r="CL85" s="496"/>
      <c r="CM85" s="490"/>
      <c r="CN85" s="491"/>
      <c r="CO85" s="491"/>
      <c r="CP85" s="491"/>
      <c r="CQ85" s="491"/>
      <c r="CR85" s="491"/>
      <c r="CS85" s="491"/>
      <c r="CT85" s="491"/>
      <c r="CU85" s="491"/>
      <c r="CV85" s="491"/>
      <c r="CW85" s="491"/>
      <c r="CX85" s="491"/>
      <c r="CY85" s="491"/>
      <c r="CZ85" s="491"/>
      <c r="DA85" s="678"/>
    </row>
    <row r="86" spans="1:137" ht="8.25" customHeight="1" thickBot="1">
      <c r="A86" s="359"/>
      <c r="B86" s="360"/>
      <c r="C86" s="360"/>
      <c r="D86" s="360"/>
      <c r="E86" s="360"/>
      <c r="F86" s="360"/>
      <c r="G86" s="360"/>
      <c r="H86" s="360"/>
      <c r="I86" s="360"/>
      <c r="J86" s="360"/>
      <c r="K86" s="361"/>
      <c r="L86" s="364"/>
      <c r="M86" s="365"/>
      <c r="N86" s="365"/>
      <c r="O86" s="365"/>
      <c r="P86" s="365"/>
      <c r="Q86" s="365"/>
      <c r="R86" s="365"/>
      <c r="S86" s="365"/>
      <c r="T86" s="365"/>
      <c r="U86" s="365"/>
      <c r="V86" s="328"/>
      <c r="W86" s="328"/>
      <c r="X86" s="331"/>
      <c r="Y86" s="331"/>
      <c r="Z86" s="331"/>
      <c r="AA86" s="331"/>
      <c r="AB86" s="331"/>
      <c r="AC86" s="331"/>
      <c r="AD86" s="331"/>
      <c r="AE86" s="331"/>
      <c r="AF86" s="331"/>
      <c r="AG86" s="332"/>
      <c r="AI86" s="333"/>
      <c r="AJ86" s="333"/>
      <c r="AK86" s="333"/>
      <c r="AL86" s="333"/>
      <c r="AM86" s="333"/>
      <c r="AO86" s="484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6"/>
      <c r="BB86" s="493"/>
      <c r="BC86" s="494"/>
      <c r="BD86" s="494"/>
      <c r="BE86" s="494"/>
      <c r="BF86" s="494"/>
      <c r="BG86" s="494"/>
      <c r="BH86" s="494"/>
      <c r="BI86" s="494"/>
      <c r="BJ86" s="494"/>
      <c r="BK86" s="494"/>
      <c r="BL86" s="494"/>
      <c r="BM86" s="494"/>
      <c r="BN86" s="494"/>
      <c r="BO86" s="494"/>
      <c r="BP86" s="495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679"/>
      <c r="CN86" s="680"/>
      <c r="CO86" s="680"/>
      <c r="CP86" s="680"/>
      <c r="CQ86" s="680"/>
      <c r="CR86" s="680"/>
      <c r="CS86" s="680"/>
      <c r="CT86" s="680"/>
      <c r="CU86" s="680"/>
      <c r="CV86" s="680"/>
      <c r="CW86" s="680"/>
      <c r="CX86" s="680"/>
      <c r="CY86" s="680"/>
      <c r="CZ86" s="680"/>
      <c r="DA86" s="681"/>
    </row>
    <row r="87" spans="1:137" ht="8.25" customHeight="1">
      <c r="A87" s="356" t="s">
        <v>36</v>
      </c>
      <c r="B87" s="357"/>
      <c r="C87" s="357"/>
      <c r="D87" s="357"/>
      <c r="E87" s="357"/>
      <c r="F87" s="357"/>
      <c r="G87" s="357"/>
      <c r="H87" s="357"/>
      <c r="I87" s="357"/>
      <c r="J87" s="357"/>
      <c r="K87" s="358"/>
      <c r="L87" s="473" t="str">
        <f>IF(OR($EG$8&lt;&gt;3,$CF$23=""),"",$CF$24)</f>
        <v/>
      </c>
      <c r="M87" s="474"/>
      <c r="N87" s="474"/>
      <c r="O87" s="474"/>
      <c r="P87" s="474"/>
      <c r="Q87" s="474"/>
      <c r="R87" s="474"/>
      <c r="S87" s="474"/>
      <c r="T87" s="474"/>
      <c r="U87" s="474"/>
      <c r="V87" s="475" t="s">
        <v>40</v>
      </c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7"/>
      <c r="AO87" s="208" t="s">
        <v>101</v>
      </c>
      <c r="AP87" s="209"/>
      <c r="AQ87" s="209"/>
      <c r="AR87" s="209"/>
      <c r="AS87" s="209"/>
      <c r="AT87" s="209"/>
      <c r="AU87" s="209"/>
      <c r="AV87" s="209"/>
      <c r="AW87" s="205" t="str">
        <f>IF($EG$8=3,IF($DQ$18="","",$DQ$18),IF($AJ$25="","",$AJ$25))</f>
        <v/>
      </c>
      <c r="AX87" s="205"/>
      <c r="AY87" s="220" t="s">
        <v>106</v>
      </c>
      <c r="AZ87" s="220"/>
      <c r="BA87" s="221"/>
      <c r="BB87" s="226" t="str">
        <f>IF($EG$8=3,IF($DV$18="","",$DV$18),IF($AO$25="","",$AO$25))</f>
        <v/>
      </c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8"/>
      <c r="BX87" s="207" t="s">
        <v>99</v>
      </c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464" t="str">
        <f>IF($EG$8&lt;3,IF($AJ$22="","",$AJ$22),"")</f>
        <v/>
      </c>
      <c r="CN87" s="464"/>
      <c r="CO87" s="464"/>
      <c r="CP87" s="464"/>
      <c r="CQ87" s="464"/>
      <c r="CR87" s="464"/>
      <c r="CS87" s="464"/>
      <c r="CT87" s="464"/>
      <c r="CU87" s="464"/>
      <c r="CV87" s="464"/>
      <c r="CW87" s="464"/>
      <c r="CX87" s="464"/>
      <c r="CY87" s="464"/>
      <c r="CZ87" s="464"/>
      <c r="DA87" s="464"/>
    </row>
    <row r="88" spans="1:137" ht="8.25" customHeight="1">
      <c r="A88" s="359"/>
      <c r="B88" s="360"/>
      <c r="C88" s="360"/>
      <c r="D88" s="360"/>
      <c r="E88" s="360"/>
      <c r="F88" s="360"/>
      <c r="G88" s="360"/>
      <c r="H88" s="360"/>
      <c r="I88" s="360"/>
      <c r="J88" s="360"/>
      <c r="K88" s="361"/>
      <c r="L88" s="473"/>
      <c r="M88" s="474"/>
      <c r="N88" s="474"/>
      <c r="O88" s="474"/>
      <c r="P88" s="474"/>
      <c r="Q88" s="474"/>
      <c r="R88" s="474"/>
      <c r="S88" s="474"/>
      <c r="T88" s="474"/>
      <c r="U88" s="47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5"/>
      <c r="AO88" s="210"/>
      <c r="AP88" s="211"/>
      <c r="AQ88" s="211"/>
      <c r="AR88" s="211"/>
      <c r="AS88" s="211"/>
      <c r="AT88" s="211"/>
      <c r="AU88" s="211"/>
      <c r="AV88" s="211"/>
      <c r="AW88" s="206"/>
      <c r="AX88" s="206"/>
      <c r="AY88" s="222"/>
      <c r="AZ88" s="222"/>
      <c r="BA88" s="223"/>
      <c r="BB88" s="229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1"/>
      <c r="BS88" s="4"/>
      <c r="BT88" s="4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464"/>
      <c r="CN88" s="464"/>
      <c r="CO88" s="464"/>
      <c r="CP88" s="464"/>
      <c r="CQ88" s="464"/>
      <c r="CR88" s="464"/>
      <c r="CS88" s="464"/>
      <c r="CT88" s="464"/>
      <c r="CU88" s="464"/>
      <c r="CV88" s="464"/>
      <c r="CW88" s="464"/>
      <c r="CX88" s="464"/>
      <c r="CY88" s="464"/>
      <c r="CZ88" s="464"/>
      <c r="DA88" s="464"/>
      <c r="DC88" s="4"/>
      <c r="DD88" s="4"/>
    </row>
    <row r="89" spans="1:137" ht="8.25" customHeight="1">
      <c r="A89" s="356" t="s">
        <v>37</v>
      </c>
      <c r="B89" s="357"/>
      <c r="C89" s="357"/>
      <c r="D89" s="357"/>
      <c r="E89" s="357"/>
      <c r="F89" s="357"/>
      <c r="G89" s="357"/>
      <c r="H89" s="357"/>
      <c r="I89" s="357"/>
      <c r="J89" s="357"/>
      <c r="K89" s="358"/>
      <c r="L89" s="456" t="str">
        <f>IF(OR($EG$8&lt;&gt;3,$CF$23=""),"",$CF$25*100)</f>
        <v/>
      </c>
      <c r="M89" s="457"/>
      <c r="N89" s="457"/>
      <c r="O89" s="457"/>
      <c r="P89" s="457"/>
      <c r="Q89" s="457"/>
      <c r="R89" s="457"/>
      <c r="S89" s="457"/>
      <c r="T89" s="457"/>
      <c r="U89" s="457"/>
      <c r="V89" s="460" t="s">
        <v>34</v>
      </c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1"/>
      <c r="AO89" s="212"/>
      <c r="AP89" s="213"/>
      <c r="AQ89" s="213"/>
      <c r="AR89" s="213"/>
      <c r="AS89" s="213"/>
      <c r="AT89" s="213"/>
      <c r="AU89" s="213"/>
      <c r="AV89" s="213"/>
      <c r="AW89" s="206"/>
      <c r="AX89" s="206"/>
      <c r="AY89" s="224"/>
      <c r="AZ89" s="224"/>
      <c r="BA89" s="225"/>
      <c r="BB89" s="229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1"/>
      <c r="BX89" s="207" t="s">
        <v>100</v>
      </c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464" t="str">
        <f>IF($EG$8&lt;3,IF($AJ$23="",0,$AJ$23),"")</f>
        <v/>
      </c>
      <c r="CN89" s="464"/>
      <c r="CO89" s="464"/>
      <c r="CP89" s="464"/>
      <c r="CQ89" s="464"/>
      <c r="CR89" s="464"/>
      <c r="CS89" s="464"/>
      <c r="CT89" s="464"/>
      <c r="CU89" s="464"/>
      <c r="CV89" s="464"/>
      <c r="CW89" s="464"/>
      <c r="CX89" s="464"/>
      <c r="CY89" s="464"/>
      <c r="CZ89" s="464"/>
      <c r="DA89" s="464"/>
    </row>
    <row r="90" spans="1:137" ht="8.25" customHeight="1">
      <c r="A90" s="359"/>
      <c r="B90" s="360"/>
      <c r="C90" s="360"/>
      <c r="D90" s="360"/>
      <c r="E90" s="360"/>
      <c r="F90" s="360"/>
      <c r="G90" s="360"/>
      <c r="H90" s="360"/>
      <c r="I90" s="360"/>
      <c r="J90" s="360"/>
      <c r="K90" s="361"/>
      <c r="L90" s="458"/>
      <c r="M90" s="459"/>
      <c r="N90" s="459"/>
      <c r="O90" s="459"/>
      <c r="P90" s="459"/>
      <c r="Q90" s="459"/>
      <c r="R90" s="459"/>
      <c r="S90" s="459"/>
      <c r="T90" s="459"/>
      <c r="U90" s="459"/>
      <c r="V90" s="462"/>
      <c r="W90" s="462"/>
      <c r="X90" s="462"/>
      <c r="Y90" s="462"/>
      <c r="Z90" s="462"/>
      <c r="AA90" s="462"/>
      <c r="AB90" s="462"/>
      <c r="AC90" s="462"/>
      <c r="AD90" s="462"/>
      <c r="AE90" s="462"/>
      <c r="AF90" s="462"/>
      <c r="AG90" s="463"/>
      <c r="AO90" s="454" t="s">
        <v>126</v>
      </c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5" t="str">
        <f>IF($EG$8=3,IF($DQ$19="","",$DQ$19),IF($AJ$26="","",$AJ$26))</f>
        <v/>
      </c>
      <c r="BC90" s="455"/>
      <c r="BD90" s="455"/>
      <c r="BE90" s="455"/>
      <c r="BF90" s="455"/>
      <c r="BG90" s="455"/>
      <c r="BH90" s="455"/>
      <c r="BI90" s="455"/>
      <c r="BJ90" s="455"/>
      <c r="BK90" s="455"/>
      <c r="BL90" s="455"/>
      <c r="BM90" s="455"/>
      <c r="BN90" s="455"/>
      <c r="BO90" s="455"/>
      <c r="BP90" s="455"/>
      <c r="BS90" s="4"/>
      <c r="BT90" s="4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464"/>
      <c r="CN90" s="464"/>
      <c r="CO90" s="464"/>
      <c r="CP90" s="464"/>
      <c r="CQ90" s="464"/>
      <c r="CR90" s="464"/>
      <c r="CS90" s="464"/>
      <c r="CT90" s="464"/>
      <c r="CU90" s="464"/>
      <c r="CV90" s="464"/>
      <c r="CW90" s="464"/>
      <c r="CX90" s="464"/>
      <c r="CY90" s="464"/>
      <c r="CZ90" s="464"/>
      <c r="DA90" s="464"/>
      <c r="DC90" s="4"/>
      <c r="DD90" s="4"/>
    </row>
    <row r="91" spans="1:137" ht="8.25" customHeight="1">
      <c r="A91" s="356" t="s">
        <v>38</v>
      </c>
      <c r="B91" s="357"/>
      <c r="C91" s="357"/>
      <c r="D91" s="357"/>
      <c r="E91" s="357"/>
      <c r="F91" s="357"/>
      <c r="G91" s="357"/>
      <c r="H91" s="357"/>
      <c r="I91" s="357"/>
      <c r="J91" s="357"/>
      <c r="K91" s="358"/>
      <c r="L91" s="469" t="str">
        <f>IF(OR($EG$8&lt;&gt;3,$CF$23=""),"",IF($EG$22=2,0,$CF$26*100))</f>
        <v/>
      </c>
      <c r="M91" s="470"/>
      <c r="N91" s="470"/>
      <c r="O91" s="470"/>
      <c r="P91" s="470"/>
      <c r="Q91" s="470"/>
      <c r="R91" s="470"/>
      <c r="S91" s="470"/>
      <c r="T91" s="470"/>
      <c r="U91" s="470"/>
      <c r="V91" s="471" t="s">
        <v>34</v>
      </c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2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  <c r="BP91" s="455"/>
      <c r="BX91" s="207" t="s">
        <v>109</v>
      </c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464" t="str">
        <f>IF($EG$8&lt;3,CM84-CM89,"")</f>
        <v/>
      </c>
      <c r="CN91" s="464"/>
      <c r="CO91" s="464"/>
      <c r="CP91" s="464"/>
      <c r="CQ91" s="464"/>
      <c r="CR91" s="464"/>
      <c r="CS91" s="464"/>
      <c r="CT91" s="464"/>
      <c r="CU91" s="464"/>
      <c r="CV91" s="464"/>
      <c r="CW91" s="464"/>
      <c r="CX91" s="464"/>
      <c r="CY91" s="464"/>
      <c r="CZ91" s="464"/>
      <c r="DA91" s="464"/>
    </row>
    <row r="92" spans="1:137" ht="8.25" customHeight="1">
      <c r="A92" s="359"/>
      <c r="B92" s="360"/>
      <c r="C92" s="360"/>
      <c r="D92" s="360"/>
      <c r="E92" s="360"/>
      <c r="F92" s="360"/>
      <c r="G92" s="360"/>
      <c r="H92" s="360"/>
      <c r="I92" s="360"/>
      <c r="J92" s="360"/>
      <c r="K92" s="361"/>
      <c r="L92" s="458"/>
      <c r="M92" s="459"/>
      <c r="N92" s="459"/>
      <c r="O92" s="459"/>
      <c r="P92" s="459"/>
      <c r="Q92" s="459"/>
      <c r="R92" s="459"/>
      <c r="S92" s="459"/>
      <c r="T92" s="459"/>
      <c r="U92" s="459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3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5"/>
      <c r="BC92" s="455"/>
      <c r="BD92" s="455"/>
      <c r="BE92" s="455"/>
      <c r="BF92" s="455"/>
      <c r="BG92" s="455"/>
      <c r="BH92" s="455"/>
      <c r="BI92" s="455"/>
      <c r="BJ92" s="455"/>
      <c r="BK92" s="455"/>
      <c r="BL92" s="455"/>
      <c r="BM92" s="455"/>
      <c r="BN92" s="455"/>
      <c r="BO92" s="455"/>
      <c r="BP92" s="455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464"/>
      <c r="CN92" s="464"/>
      <c r="CO92" s="464"/>
      <c r="CP92" s="464"/>
      <c r="CQ92" s="464"/>
      <c r="CR92" s="464"/>
      <c r="CS92" s="464"/>
      <c r="CT92" s="464"/>
      <c r="CU92" s="464"/>
      <c r="CV92" s="464"/>
      <c r="CW92" s="464"/>
      <c r="CX92" s="464"/>
      <c r="CY92" s="464"/>
      <c r="CZ92" s="464"/>
      <c r="DA92" s="464"/>
    </row>
    <row r="93" spans="1:137" s="140" customFormat="1" ht="12.75" customHeight="1">
      <c r="A93" s="139" t="s">
        <v>157</v>
      </c>
      <c r="EG93" s="141"/>
    </row>
    <row r="94" spans="1:137" s="138" customFormat="1" ht="8.25" customHeight="1">
      <c r="A94" s="577" t="s">
        <v>154</v>
      </c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7"/>
      <c r="AY94" s="577"/>
      <c r="AZ94" s="577"/>
      <c r="BA94" s="577"/>
      <c r="BB94" s="577"/>
      <c r="BC94" s="577"/>
      <c r="BD94" s="577"/>
      <c r="BE94" s="577"/>
      <c r="BF94" s="577"/>
      <c r="BG94" s="577"/>
      <c r="BH94" s="577"/>
      <c r="BI94" s="577"/>
      <c r="BJ94" s="577"/>
      <c r="BK94" s="577"/>
      <c r="BL94" s="577"/>
      <c r="BM94" s="577"/>
      <c r="BN94" s="577"/>
      <c r="BO94" s="577"/>
      <c r="BP94" s="577"/>
      <c r="BQ94" s="577"/>
      <c r="BR94" s="577"/>
      <c r="BS94" s="577"/>
      <c r="BT94" s="577"/>
      <c r="BU94" s="577"/>
      <c r="BV94" s="577"/>
      <c r="BW94" s="577"/>
      <c r="BX94" s="577"/>
      <c r="BY94" s="577"/>
      <c r="BZ94" s="577"/>
      <c r="CA94" s="577"/>
      <c r="CB94" s="577"/>
      <c r="CC94" s="577"/>
      <c r="CD94" s="577"/>
      <c r="CE94" s="577"/>
      <c r="CF94" s="577"/>
      <c r="CG94" s="577"/>
      <c r="CH94" s="577"/>
      <c r="CI94" s="577"/>
      <c r="CJ94" s="577"/>
      <c r="CK94" s="577"/>
      <c r="CL94" s="577"/>
      <c r="CM94" s="577"/>
      <c r="CN94" s="577"/>
      <c r="CO94" s="577"/>
      <c r="CP94" s="577"/>
      <c r="CQ94" s="577"/>
      <c r="CR94" s="577"/>
      <c r="CS94" s="577"/>
      <c r="CT94" s="577"/>
      <c r="CU94" s="577"/>
      <c r="CV94" s="577"/>
      <c r="CW94" s="577"/>
      <c r="CX94" s="577"/>
      <c r="CY94" s="577"/>
      <c r="CZ94" s="577"/>
      <c r="DA94" s="577"/>
      <c r="DB94" s="577"/>
      <c r="DC94" s="577"/>
      <c r="DD94" s="577"/>
      <c r="DE94" s="577"/>
      <c r="DF94" s="577"/>
      <c r="DG94" s="577"/>
      <c r="DH94" s="577"/>
      <c r="DI94" s="577"/>
      <c r="DJ94" s="577"/>
      <c r="DK94" s="577"/>
    </row>
    <row r="95" spans="1:137" s="138" customFormat="1" ht="8.25" customHeight="1">
      <c r="A95" s="577" t="s">
        <v>166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577"/>
      <c r="BC95" s="577"/>
      <c r="BD95" s="577"/>
      <c r="BE95" s="577"/>
      <c r="BF95" s="577"/>
      <c r="BG95" s="577"/>
      <c r="BH95" s="577"/>
      <c r="BI95" s="577"/>
      <c r="BJ95" s="577"/>
      <c r="BK95" s="577"/>
      <c r="BL95" s="577"/>
      <c r="BM95" s="577"/>
      <c r="BN95" s="577"/>
      <c r="BO95" s="577"/>
      <c r="BP95" s="577"/>
      <c r="BQ95" s="577"/>
      <c r="BR95" s="577"/>
      <c r="BS95" s="577"/>
      <c r="BT95" s="577"/>
      <c r="BU95" s="577"/>
      <c r="BV95" s="577"/>
      <c r="BW95" s="577"/>
      <c r="BX95" s="577"/>
      <c r="BY95" s="577"/>
      <c r="BZ95" s="577"/>
      <c r="CA95" s="577"/>
      <c r="CB95" s="577"/>
      <c r="CC95" s="577"/>
      <c r="CD95" s="577"/>
      <c r="CE95" s="577"/>
      <c r="CF95" s="577"/>
      <c r="CG95" s="577"/>
      <c r="CH95" s="577"/>
      <c r="CI95" s="577"/>
      <c r="CJ95" s="577"/>
      <c r="CK95" s="577"/>
      <c r="CL95" s="577"/>
      <c r="CM95" s="577"/>
      <c r="CN95" s="577"/>
      <c r="CO95" s="577"/>
      <c r="CP95" s="577"/>
      <c r="CQ95" s="577"/>
      <c r="CR95" s="577"/>
      <c r="CS95" s="577"/>
      <c r="CT95" s="577"/>
      <c r="CU95" s="577"/>
      <c r="CV95" s="577"/>
      <c r="CW95" s="577"/>
      <c r="CX95" s="577"/>
      <c r="CY95" s="577"/>
      <c r="CZ95" s="577"/>
      <c r="DA95" s="577"/>
      <c r="DB95" s="577"/>
      <c r="DC95" s="577"/>
      <c r="DD95" s="577"/>
      <c r="DE95" s="577"/>
      <c r="DF95" s="577"/>
      <c r="DG95" s="577"/>
      <c r="DH95" s="577"/>
      <c r="DI95" s="577"/>
      <c r="DJ95" s="577"/>
      <c r="DK95" s="577"/>
    </row>
    <row r="96" spans="1:137" s="138" customFormat="1" ht="8.25" customHeight="1">
      <c r="A96" s="577" t="s">
        <v>162</v>
      </c>
      <c r="B96" s="577"/>
      <c r="C96" s="577"/>
      <c r="D96" s="577"/>
      <c r="E96" s="577"/>
      <c r="F96" s="577"/>
      <c r="G96" s="577"/>
      <c r="H96" s="577"/>
      <c r="I96" s="577"/>
      <c r="J96" s="577"/>
      <c r="K96" s="577"/>
      <c r="L96" s="577"/>
      <c r="M96" s="577"/>
      <c r="N96" s="577"/>
      <c r="O96" s="577"/>
      <c r="P96" s="577"/>
      <c r="Q96" s="577"/>
      <c r="R96" s="577"/>
      <c r="S96" s="577"/>
      <c r="T96" s="577"/>
      <c r="U96" s="577"/>
      <c r="V96" s="577"/>
      <c r="W96" s="577"/>
      <c r="X96" s="577"/>
      <c r="Y96" s="577"/>
      <c r="Z96" s="577"/>
      <c r="AA96" s="577"/>
      <c r="AB96" s="577"/>
      <c r="AC96" s="577"/>
      <c r="AD96" s="577"/>
      <c r="AE96" s="577"/>
      <c r="AF96" s="577"/>
      <c r="AG96" s="577"/>
      <c r="AH96" s="577"/>
      <c r="AI96" s="577"/>
      <c r="AJ96" s="577"/>
      <c r="AK96" s="577"/>
      <c r="AL96" s="577"/>
      <c r="AM96" s="577"/>
      <c r="AN96" s="577"/>
      <c r="AO96" s="577"/>
      <c r="AP96" s="577"/>
      <c r="AQ96" s="577"/>
      <c r="AR96" s="577"/>
      <c r="AS96" s="577"/>
      <c r="AT96" s="577"/>
      <c r="AU96" s="577"/>
      <c r="AV96" s="577"/>
      <c r="AW96" s="577"/>
      <c r="AX96" s="577"/>
      <c r="AY96" s="577"/>
      <c r="AZ96" s="577"/>
      <c r="BA96" s="577"/>
      <c r="BB96" s="577"/>
      <c r="BC96" s="577"/>
      <c r="BD96" s="577"/>
      <c r="BE96" s="577"/>
      <c r="BF96" s="577"/>
      <c r="BG96" s="577"/>
      <c r="BH96" s="577"/>
      <c r="BI96" s="577"/>
      <c r="BJ96" s="577"/>
      <c r="BK96" s="577"/>
      <c r="BL96" s="577"/>
      <c r="BM96" s="577"/>
      <c r="BN96" s="577"/>
      <c r="BO96" s="577"/>
      <c r="BP96" s="577"/>
      <c r="BQ96" s="577"/>
      <c r="BR96" s="577"/>
      <c r="BS96" s="577"/>
      <c r="BT96" s="577"/>
      <c r="BU96" s="577"/>
      <c r="BV96" s="577"/>
      <c r="BW96" s="577"/>
      <c r="BX96" s="577"/>
      <c r="BY96" s="577"/>
      <c r="BZ96" s="577"/>
      <c r="CA96" s="577"/>
      <c r="CB96" s="577"/>
      <c r="CC96" s="577"/>
      <c r="CD96" s="577"/>
      <c r="CE96" s="577"/>
      <c r="CF96" s="577"/>
      <c r="CG96" s="577"/>
      <c r="CH96" s="577"/>
      <c r="CI96" s="577"/>
      <c r="CJ96" s="577"/>
      <c r="CK96" s="577"/>
      <c r="CL96" s="577"/>
      <c r="CM96" s="577"/>
      <c r="CN96" s="577"/>
      <c r="CO96" s="577"/>
      <c r="CP96" s="577"/>
      <c r="CQ96" s="577"/>
      <c r="CR96" s="577"/>
      <c r="CS96" s="577"/>
      <c r="CT96" s="577"/>
      <c r="CU96" s="577"/>
      <c r="CV96" s="577"/>
      <c r="CW96" s="577"/>
      <c r="CX96" s="577"/>
      <c r="CY96" s="577"/>
      <c r="CZ96" s="577"/>
      <c r="DA96" s="577"/>
      <c r="DB96" s="577"/>
      <c r="DC96" s="577"/>
      <c r="DD96" s="577"/>
      <c r="DE96" s="577"/>
      <c r="DF96" s="577"/>
      <c r="DG96" s="577"/>
      <c r="DH96" s="577"/>
      <c r="DI96" s="577"/>
      <c r="DJ96" s="577"/>
      <c r="DK96" s="577"/>
    </row>
    <row r="97" spans="1:137" ht="4.5" customHeight="1">
      <c r="A97" s="130"/>
    </row>
    <row r="98" spans="1:137" s="4" customFormat="1" ht="13.5" customHeight="1">
      <c r="A98" s="203" t="s">
        <v>18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 t="s">
        <v>19</v>
      </c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467" t="s">
        <v>20</v>
      </c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7" t="s">
        <v>21</v>
      </c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552"/>
      <c r="AY98" s="203" t="s">
        <v>22</v>
      </c>
      <c r="AZ98" s="203"/>
      <c r="BA98" s="203"/>
      <c r="BB98" s="203"/>
      <c r="BC98" s="203"/>
      <c r="BD98" s="203"/>
      <c r="BE98" s="203"/>
      <c r="BF98" s="203"/>
      <c r="BG98" s="203"/>
      <c r="BH98" s="203"/>
      <c r="BQ98" s="203" t="s">
        <v>23</v>
      </c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 t="s">
        <v>24</v>
      </c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 t="s">
        <v>25</v>
      </c>
      <c r="CN98" s="203"/>
      <c r="CO98" s="203"/>
      <c r="CP98" s="203"/>
      <c r="CQ98" s="203"/>
      <c r="CR98" s="203"/>
      <c r="CS98" s="203"/>
      <c r="CT98" s="203"/>
      <c r="CU98" s="203"/>
      <c r="CV98" s="203"/>
      <c r="CW98" s="203" t="s">
        <v>26</v>
      </c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EG98" s="95"/>
    </row>
    <row r="99" spans="1:137" ht="12.75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448"/>
      <c r="AI99" s="449"/>
      <c r="AJ99" s="449"/>
      <c r="AK99" s="449"/>
      <c r="AL99" s="449"/>
      <c r="AM99" s="449"/>
      <c r="AN99" s="449"/>
      <c r="AO99" s="449"/>
      <c r="AP99" s="449"/>
      <c r="AQ99" s="449"/>
      <c r="AR99" s="449"/>
      <c r="AS99" s="449"/>
      <c r="AT99" s="449"/>
      <c r="AU99" s="449"/>
      <c r="AV99" s="449"/>
      <c r="AW99" s="449"/>
      <c r="AX99" s="450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</row>
    <row r="100" spans="1:137" ht="12.75" customHeight="1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451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431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</row>
    <row r="101" spans="1:137" ht="12.75" customHeight="1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451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431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</row>
    <row r="102" spans="1:137" ht="12.75" customHeight="1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452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/>
      <c r="AT102" s="453"/>
      <c r="AU102" s="453"/>
      <c r="AV102" s="453"/>
      <c r="AW102" s="453"/>
      <c r="AX102" s="432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</row>
    <row r="103" spans="1:137" ht="9" customHeight="1">
      <c r="A103" s="300" t="s">
        <v>108</v>
      </c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U103" s="309" t="str">
        <f>AU30</f>
        <v/>
      </c>
      <c r="AV103" s="309"/>
      <c r="AW103" s="309"/>
      <c r="AX103" s="309"/>
      <c r="AY103" s="309"/>
      <c r="AZ103" s="309"/>
      <c r="BA103" s="306" t="s">
        <v>132</v>
      </c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CZ103" s="301" t="s">
        <v>123</v>
      </c>
      <c r="DA103" s="301"/>
      <c r="DB103" s="301"/>
      <c r="DC103" s="301"/>
      <c r="DD103" s="301"/>
      <c r="DE103" s="301"/>
      <c r="DF103" s="301"/>
      <c r="DG103" s="301"/>
      <c r="DH103" s="301"/>
      <c r="DI103" s="301"/>
      <c r="DJ103" s="301"/>
      <c r="DK103" s="301"/>
    </row>
    <row r="104" spans="1:137" ht="9" customHeight="1">
      <c r="A104" s="300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U104" s="309"/>
      <c r="AV104" s="309"/>
      <c r="AW104" s="309"/>
      <c r="AX104" s="309"/>
      <c r="AY104" s="309"/>
      <c r="AZ104" s="309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  <c r="BL104" s="306"/>
      <c r="BM104" s="306"/>
      <c r="BN104" s="306"/>
      <c r="BO104" s="306"/>
      <c r="BP104" s="306"/>
      <c r="BQ104" s="306"/>
      <c r="BR104" s="306"/>
      <c r="BS104" s="306"/>
      <c r="BT104" s="306"/>
      <c r="BU104" s="306"/>
      <c r="BV104" s="306"/>
      <c r="CZ104" s="301"/>
      <c r="DA104" s="301"/>
      <c r="DB104" s="301"/>
      <c r="DC104" s="301"/>
      <c r="DD104" s="301"/>
      <c r="DE104" s="301"/>
      <c r="DF104" s="301"/>
      <c r="DG104" s="301"/>
      <c r="DH104" s="301"/>
      <c r="DI104" s="301"/>
      <c r="DJ104" s="301"/>
      <c r="DK104" s="301"/>
    </row>
    <row r="105" spans="1:137" ht="9" customHeight="1">
      <c r="A105" s="300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U105" s="309"/>
      <c r="AV105" s="309"/>
      <c r="AW105" s="309"/>
      <c r="AX105" s="309"/>
      <c r="AY105" s="309"/>
      <c r="AZ105" s="309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  <c r="BT105" s="306"/>
      <c r="BU105" s="306"/>
      <c r="BV105" s="306"/>
      <c r="CZ105" s="301"/>
      <c r="DA105" s="301"/>
      <c r="DB105" s="301"/>
      <c r="DC105" s="301"/>
      <c r="DD105" s="301"/>
      <c r="DE105" s="301"/>
      <c r="DF105" s="301"/>
      <c r="DG105" s="301"/>
      <c r="DH105" s="301"/>
      <c r="DI105" s="301"/>
      <c r="DJ105" s="301"/>
      <c r="DK105" s="301"/>
    </row>
    <row r="106" spans="1:137" ht="9" customHeight="1">
      <c r="A106" s="1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U106" s="309"/>
      <c r="AV106" s="309"/>
      <c r="AW106" s="309"/>
      <c r="AX106" s="309"/>
      <c r="AY106" s="309"/>
      <c r="AZ106" s="309"/>
      <c r="BA106" s="306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  <c r="BL106" s="306"/>
      <c r="BM106" s="306"/>
      <c r="BN106" s="306"/>
      <c r="BO106" s="306"/>
      <c r="BP106" s="306"/>
      <c r="BQ106" s="306"/>
      <c r="BR106" s="306"/>
      <c r="BS106" s="306"/>
      <c r="BT106" s="306"/>
      <c r="BU106" s="306"/>
      <c r="BV106" s="306"/>
    </row>
    <row r="107" spans="1:137" ht="9" customHeight="1">
      <c r="A107" s="1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P107" s="64"/>
      <c r="AQ107" s="64"/>
      <c r="AR107" s="64"/>
      <c r="AS107" s="64"/>
      <c r="AT107" s="64"/>
      <c r="AV107" s="571" t="str">
        <f>IF($S$6="","",$S$6)</f>
        <v/>
      </c>
      <c r="AW107" s="571"/>
      <c r="AX107" s="571"/>
      <c r="AY107" s="571"/>
      <c r="AZ107" s="571"/>
      <c r="BA107" s="571"/>
      <c r="BB107" s="571"/>
      <c r="BC107" s="571"/>
      <c r="BD107" s="512" t="s">
        <v>4</v>
      </c>
      <c r="BE107" s="512"/>
      <c r="BF107" s="512"/>
      <c r="BG107" s="571" t="str">
        <f>IF($AC$6="","",$AC$6)</f>
        <v/>
      </c>
      <c r="BH107" s="571"/>
      <c r="BI107" s="571"/>
      <c r="BJ107" s="571"/>
      <c r="BK107" s="571"/>
      <c r="BL107" s="512" t="s">
        <v>5</v>
      </c>
      <c r="BM107" s="512"/>
      <c r="BN107" s="512"/>
      <c r="BO107" s="571" t="str">
        <f>IF($AJ$6="","",$AJ$6)</f>
        <v/>
      </c>
      <c r="BP107" s="571"/>
      <c r="BQ107" s="571"/>
      <c r="BR107" s="571"/>
      <c r="BS107" s="571"/>
      <c r="BT107" s="512" t="s">
        <v>6</v>
      </c>
      <c r="BU107" s="512"/>
      <c r="BV107" s="512"/>
    </row>
    <row r="108" spans="1:137" ht="6.75" customHeight="1">
      <c r="A108" s="561" t="s">
        <v>17</v>
      </c>
      <c r="B108" s="561"/>
      <c r="C108" s="561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  <c r="AA108" s="561"/>
      <c r="AB108" s="561"/>
      <c r="AC108" s="561"/>
      <c r="AD108" s="561"/>
      <c r="AE108" s="561"/>
      <c r="AF108" s="61"/>
      <c r="AG108" s="61"/>
      <c r="AH108" s="61"/>
      <c r="AI108" s="61"/>
      <c r="AJ108" s="61"/>
      <c r="AK108" s="61"/>
      <c r="AL108" s="45"/>
      <c r="AM108" s="45"/>
      <c r="AN108" s="45"/>
      <c r="AO108" s="45"/>
      <c r="AP108" s="45"/>
      <c r="AQ108" s="45"/>
      <c r="AR108" s="45"/>
      <c r="AS108" s="45"/>
      <c r="AT108" s="64"/>
      <c r="AV108" s="571"/>
      <c r="AW108" s="571"/>
      <c r="AX108" s="571"/>
      <c r="AY108" s="571"/>
      <c r="AZ108" s="571"/>
      <c r="BA108" s="571"/>
      <c r="BB108" s="571"/>
      <c r="BC108" s="571"/>
      <c r="BD108" s="512"/>
      <c r="BE108" s="512"/>
      <c r="BF108" s="512"/>
      <c r="BG108" s="571"/>
      <c r="BH108" s="571"/>
      <c r="BI108" s="571"/>
      <c r="BJ108" s="571"/>
      <c r="BK108" s="571"/>
      <c r="BL108" s="512"/>
      <c r="BM108" s="512"/>
      <c r="BN108" s="512"/>
      <c r="BO108" s="571"/>
      <c r="BP108" s="571"/>
      <c r="BQ108" s="571"/>
      <c r="BR108" s="571"/>
      <c r="BS108" s="571"/>
      <c r="BT108" s="512"/>
      <c r="BU108" s="512"/>
      <c r="BV108" s="512"/>
      <c r="BZ108" s="334" t="s">
        <v>96</v>
      </c>
      <c r="CA108" s="335"/>
      <c r="CB108" s="336"/>
      <c r="CC108" s="578" t="s">
        <v>102</v>
      </c>
      <c r="CD108" s="578"/>
      <c r="CE108" s="578"/>
      <c r="CF108" s="578"/>
      <c r="CG108" s="578"/>
      <c r="CH108" s="578"/>
      <c r="CI108" s="578"/>
      <c r="CJ108" s="578"/>
      <c r="CK108" s="578"/>
      <c r="CL108" s="578"/>
      <c r="CM108" s="578"/>
      <c r="CN108" s="578"/>
      <c r="CO108" s="578"/>
      <c r="CP108" s="578"/>
      <c r="CQ108" s="578"/>
      <c r="CR108" s="578"/>
      <c r="CS108" s="578"/>
      <c r="CT108" s="578"/>
      <c r="CU108" s="578"/>
      <c r="CV108" s="578"/>
      <c r="CW108" s="578"/>
      <c r="CX108" s="578"/>
      <c r="CY108" s="578"/>
      <c r="CZ108" s="578"/>
      <c r="DA108" s="578"/>
      <c r="DB108" s="578"/>
      <c r="DC108" s="578"/>
      <c r="DD108" s="578"/>
      <c r="DE108" s="578"/>
      <c r="DF108" s="578"/>
      <c r="DG108" s="578"/>
      <c r="DH108" s="578"/>
      <c r="DI108" s="578"/>
      <c r="DJ108" s="578"/>
      <c r="DK108" s="578"/>
    </row>
    <row r="109" spans="1:137" ht="6.75" customHeight="1">
      <c r="A109" s="561"/>
      <c r="B109" s="561"/>
      <c r="C109" s="561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  <c r="AC109" s="561"/>
      <c r="AD109" s="561"/>
      <c r="AE109" s="5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"/>
      <c r="AQ109" s="6"/>
      <c r="AR109" s="6"/>
      <c r="AS109" s="6"/>
      <c r="AV109" s="572"/>
      <c r="AW109" s="572"/>
      <c r="AX109" s="572"/>
      <c r="AY109" s="572"/>
      <c r="AZ109" s="572"/>
      <c r="BA109" s="572"/>
      <c r="BB109" s="572"/>
      <c r="BC109" s="572"/>
      <c r="BD109" s="513"/>
      <c r="BE109" s="513"/>
      <c r="BF109" s="513"/>
      <c r="BG109" s="572"/>
      <c r="BH109" s="572"/>
      <c r="BI109" s="572"/>
      <c r="BJ109" s="572"/>
      <c r="BK109" s="572"/>
      <c r="BL109" s="513"/>
      <c r="BM109" s="513"/>
      <c r="BN109" s="513"/>
      <c r="BO109" s="572"/>
      <c r="BP109" s="572"/>
      <c r="BQ109" s="572"/>
      <c r="BR109" s="572"/>
      <c r="BS109" s="572"/>
      <c r="BT109" s="513"/>
      <c r="BU109" s="513"/>
      <c r="BV109" s="513"/>
      <c r="BZ109" s="337"/>
      <c r="CA109" s="338"/>
      <c r="CB109" s="339"/>
      <c r="CC109" s="578"/>
      <c r="CD109" s="578"/>
      <c r="CE109" s="578"/>
      <c r="CF109" s="578"/>
      <c r="CG109" s="578"/>
      <c r="CH109" s="578"/>
      <c r="CI109" s="578"/>
      <c r="CJ109" s="578"/>
      <c r="CK109" s="578"/>
      <c r="CL109" s="578"/>
      <c r="CM109" s="578"/>
      <c r="CN109" s="578"/>
      <c r="CO109" s="578"/>
      <c r="CP109" s="578"/>
      <c r="CQ109" s="578"/>
      <c r="CR109" s="578"/>
      <c r="CS109" s="578"/>
      <c r="CT109" s="578"/>
      <c r="CU109" s="578"/>
      <c r="CV109" s="578"/>
      <c r="CW109" s="578"/>
      <c r="CX109" s="578"/>
      <c r="CY109" s="578"/>
      <c r="CZ109" s="578"/>
      <c r="DA109" s="578"/>
      <c r="DB109" s="578"/>
      <c r="DC109" s="578"/>
      <c r="DD109" s="578"/>
      <c r="DE109" s="578"/>
      <c r="DF109" s="578"/>
      <c r="DG109" s="578"/>
      <c r="DH109" s="578"/>
      <c r="DI109" s="578"/>
      <c r="DJ109" s="578"/>
      <c r="DK109" s="578"/>
      <c r="DL109" s="5"/>
    </row>
    <row r="110" spans="1:137" ht="6" customHeight="1">
      <c r="A110" s="4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46"/>
      <c r="BZ110" s="337"/>
      <c r="CA110" s="338"/>
      <c r="CB110" s="339"/>
      <c r="CC110" s="578"/>
      <c r="CD110" s="578"/>
      <c r="CE110" s="578"/>
      <c r="CF110" s="578"/>
      <c r="CG110" s="578"/>
      <c r="CH110" s="578"/>
      <c r="CI110" s="578"/>
      <c r="CJ110" s="578"/>
      <c r="CK110" s="578"/>
      <c r="CL110" s="578"/>
      <c r="CM110" s="578"/>
      <c r="CN110" s="578"/>
      <c r="CO110" s="578"/>
      <c r="CP110" s="578"/>
      <c r="CQ110" s="578"/>
      <c r="CR110" s="578"/>
      <c r="CS110" s="578"/>
      <c r="CT110" s="578"/>
      <c r="CU110" s="578"/>
      <c r="CV110" s="578"/>
      <c r="CW110" s="578"/>
      <c r="CX110" s="578"/>
      <c r="CY110" s="578"/>
      <c r="CZ110" s="578"/>
      <c r="DA110" s="578"/>
      <c r="DB110" s="578"/>
      <c r="DC110" s="578"/>
      <c r="DD110" s="578"/>
      <c r="DE110" s="578"/>
      <c r="DF110" s="578"/>
      <c r="DG110" s="578"/>
      <c r="DH110" s="578"/>
      <c r="DI110" s="578"/>
      <c r="DJ110" s="578"/>
      <c r="DK110" s="578"/>
      <c r="DL110" s="5"/>
    </row>
    <row r="111" spans="1:137" ht="7.5" customHeight="1">
      <c r="A111" s="541" t="s">
        <v>27</v>
      </c>
      <c r="B111" s="542"/>
      <c r="C111" s="542"/>
      <c r="D111" s="542"/>
      <c r="E111" s="579" t="str">
        <f>IF(貴社情報!$I$6="","",貴社情報!$I$6)</f>
        <v/>
      </c>
      <c r="F111" s="579"/>
      <c r="G111" s="579"/>
      <c r="H111" s="579"/>
      <c r="I111" s="579"/>
      <c r="J111" s="579"/>
      <c r="K111" s="579"/>
      <c r="L111" s="579"/>
      <c r="M111" s="579"/>
      <c r="N111" s="579"/>
      <c r="O111" s="579"/>
      <c r="P111" s="579"/>
      <c r="Q111" s="579"/>
      <c r="R111" s="579"/>
      <c r="S111" s="579"/>
      <c r="T111" s="579"/>
      <c r="U111" s="579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3"/>
      <c r="BZ111" s="337"/>
      <c r="CA111" s="338"/>
      <c r="CB111" s="339"/>
      <c r="CC111" s="548" t="s">
        <v>104</v>
      </c>
      <c r="CD111" s="549"/>
      <c r="CE111" s="549"/>
      <c r="CF111" s="549"/>
      <c r="CG111" s="549"/>
      <c r="CH111" s="549"/>
      <c r="CI111" s="692"/>
      <c r="CJ111" s="692"/>
      <c r="CK111" s="692"/>
      <c r="CL111" s="692"/>
      <c r="CM111" s="692"/>
      <c r="CN111" s="692"/>
      <c r="CO111" s="692"/>
      <c r="CP111" s="692"/>
      <c r="CQ111" s="692"/>
      <c r="CR111" s="692"/>
      <c r="CS111" s="692"/>
      <c r="CT111" s="692"/>
      <c r="CU111" s="692"/>
      <c r="CV111" s="692"/>
      <c r="CW111" s="692"/>
      <c r="CX111" s="692"/>
      <c r="CY111" s="692"/>
      <c r="CZ111" s="692"/>
      <c r="DA111" s="692"/>
      <c r="DB111" s="692"/>
      <c r="DC111" s="692"/>
      <c r="DD111" s="692"/>
      <c r="DE111" s="692"/>
      <c r="DF111" s="692"/>
      <c r="DG111" s="692"/>
      <c r="DH111" s="692"/>
      <c r="DI111" s="692"/>
      <c r="DJ111" s="692"/>
      <c r="DK111" s="693"/>
      <c r="DL111" s="5"/>
    </row>
    <row r="112" spans="1:137" ht="7.5" customHeight="1" thickBot="1">
      <c r="A112" s="541"/>
      <c r="B112" s="542"/>
      <c r="C112" s="542"/>
      <c r="D112" s="542"/>
      <c r="E112" s="579"/>
      <c r="F112" s="579"/>
      <c r="G112" s="579"/>
      <c r="H112" s="579"/>
      <c r="I112" s="579"/>
      <c r="J112" s="579"/>
      <c r="K112" s="579"/>
      <c r="L112" s="579"/>
      <c r="M112" s="579"/>
      <c r="N112" s="579"/>
      <c r="O112" s="579"/>
      <c r="P112" s="579"/>
      <c r="Q112" s="579"/>
      <c r="R112" s="579"/>
      <c r="S112" s="579"/>
      <c r="T112" s="579"/>
      <c r="U112" s="579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3"/>
      <c r="BZ112" s="337"/>
      <c r="CA112" s="338"/>
      <c r="CB112" s="339"/>
      <c r="CC112" s="550"/>
      <c r="CD112" s="551"/>
      <c r="CE112" s="551"/>
      <c r="CF112" s="551"/>
      <c r="CG112" s="551"/>
      <c r="CH112" s="551"/>
      <c r="CI112" s="694"/>
      <c r="CJ112" s="694"/>
      <c r="CK112" s="694"/>
      <c r="CL112" s="694"/>
      <c r="CM112" s="694"/>
      <c r="CN112" s="694"/>
      <c r="CO112" s="694"/>
      <c r="CP112" s="694"/>
      <c r="CQ112" s="694"/>
      <c r="CR112" s="694"/>
      <c r="CS112" s="694"/>
      <c r="CT112" s="694"/>
      <c r="CU112" s="694"/>
      <c r="CV112" s="694"/>
      <c r="CW112" s="694"/>
      <c r="CX112" s="694"/>
      <c r="CY112" s="694"/>
      <c r="CZ112" s="694"/>
      <c r="DA112" s="694"/>
      <c r="DB112" s="694"/>
      <c r="DC112" s="694"/>
      <c r="DD112" s="694"/>
      <c r="DE112" s="694"/>
      <c r="DF112" s="694"/>
      <c r="DG112" s="694"/>
      <c r="DH112" s="694"/>
      <c r="DI112" s="694"/>
      <c r="DJ112" s="694"/>
      <c r="DK112" s="695"/>
      <c r="DL112" s="5"/>
    </row>
    <row r="113" spans="1:116" ht="7.5" customHeight="1">
      <c r="A113" s="514" t="s">
        <v>28</v>
      </c>
      <c r="B113" s="196"/>
      <c r="C113" s="196"/>
      <c r="D113" s="196"/>
      <c r="E113" s="562" t="str">
        <f>IF(貴社情報!$I$7="","",貴社情報!$I$7)</f>
        <v/>
      </c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562"/>
      <c r="Z113" s="562"/>
      <c r="AA113" s="562"/>
      <c r="AB113" s="562"/>
      <c r="AC113" s="562"/>
      <c r="AD113" s="562"/>
      <c r="AE113" s="562"/>
      <c r="AF113" s="562"/>
      <c r="AG113" s="562"/>
      <c r="AH113" s="562"/>
      <c r="AI113" s="562"/>
      <c r="AJ113" s="562"/>
      <c r="AK113" s="562"/>
      <c r="AL113" s="562"/>
      <c r="AM113" s="562"/>
      <c r="AN113" s="562"/>
      <c r="AO113" s="562"/>
      <c r="AP113" s="562"/>
      <c r="AQ113" s="562"/>
      <c r="AR113" s="562"/>
      <c r="AS113" s="563"/>
      <c r="AV113" s="515" t="s">
        <v>3</v>
      </c>
      <c r="AW113" s="516"/>
      <c r="AX113" s="517"/>
      <c r="AY113" s="517"/>
      <c r="AZ113" s="517"/>
      <c r="BA113" s="517"/>
      <c r="BB113" s="523">
        <v>2</v>
      </c>
      <c r="BC113" s="524"/>
      <c r="BD113" s="524">
        <v>0</v>
      </c>
      <c r="BE113" s="524"/>
      <c r="BF113" s="529"/>
      <c r="BG113" s="529"/>
      <c r="BH113" s="532"/>
      <c r="BI113" s="533"/>
      <c r="BJ113" s="533"/>
      <c r="BK113" s="538"/>
      <c r="BL113" s="532"/>
      <c r="BM113" s="533"/>
      <c r="BN113" s="533"/>
      <c r="BO113" s="538"/>
      <c r="BP113" s="529"/>
      <c r="BQ113" s="529"/>
      <c r="BR113" s="529"/>
      <c r="BS113" s="529"/>
      <c r="BT113" s="529"/>
      <c r="BU113" s="543"/>
      <c r="BZ113" s="337"/>
      <c r="CA113" s="338"/>
      <c r="CB113" s="339"/>
      <c r="CC113" s="451"/>
      <c r="CD113" s="206"/>
      <c r="CE113" s="206"/>
      <c r="CF113" s="206"/>
      <c r="CG113" s="206"/>
      <c r="CH113" s="206"/>
      <c r="CI113" s="696"/>
      <c r="CJ113" s="696"/>
      <c r="CK113" s="696"/>
      <c r="CL113" s="696"/>
      <c r="CM113" s="696"/>
      <c r="CN113" s="696"/>
      <c r="CO113" s="696"/>
      <c r="CP113" s="696"/>
      <c r="CQ113" s="696"/>
      <c r="CR113" s="696"/>
      <c r="CS113" s="696"/>
      <c r="CT113" s="696"/>
      <c r="CU113" s="696"/>
      <c r="CV113" s="696"/>
      <c r="CW113" s="696"/>
      <c r="CX113" s="696"/>
      <c r="CY113" s="696"/>
      <c r="CZ113" s="696"/>
      <c r="DA113" s="696"/>
      <c r="DB113" s="696"/>
      <c r="DC113" s="696"/>
      <c r="DD113" s="696"/>
      <c r="DE113" s="696"/>
      <c r="DF113" s="696"/>
      <c r="DG113" s="696"/>
      <c r="DH113" s="696"/>
      <c r="DI113" s="696"/>
      <c r="DJ113" s="696"/>
      <c r="DK113" s="697"/>
      <c r="DL113" s="5"/>
    </row>
    <row r="114" spans="1:116" ht="7.5" customHeight="1">
      <c r="A114" s="514"/>
      <c r="B114" s="196"/>
      <c r="C114" s="196"/>
      <c r="D114" s="196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2"/>
      <c r="T114" s="562"/>
      <c r="U114" s="562"/>
      <c r="V114" s="562"/>
      <c r="W114" s="562"/>
      <c r="X114" s="562"/>
      <c r="Y114" s="562"/>
      <c r="Z114" s="562"/>
      <c r="AA114" s="562"/>
      <c r="AB114" s="562"/>
      <c r="AC114" s="562"/>
      <c r="AD114" s="562"/>
      <c r="AE114" s="562"/>
      <c r="AF114" s="562"/>
      <c r="AG114" s="562"/>
      <c r="AH114" s="562"/>
      <c r="AI114" s="562"/>
      <c r="AJ114" s="562"/>
      <c r="AK114" s="562"/>
      <c r="AL114" s="562"/>
      <c r="AM114" s="562"/>
      <c r="AN114" s="562"/>
      <c r="AO114" s="562"/>
      <c r="AP114" s="562"/>
      <c r="AQ114" s="562"/>
      <c r="AR114" s="562"/>
      <c r="AS114" s="563"/>
      <c r="AV114" s="518"/>
      <c r="AW114" s="519"/>
      <c r="AX114" s="410"/>
      <c r="AY114" s="410"/>
      <c r="AZ114" s="410"/>
      <c r="BA114" s="410"/>
      <c r="BB114" s="525"/>
      <c r="BC114" s="526"/>
      <c r="BD114" s="526"/>
      <c r="BE114" s="526"/>
      <c r="BF114" s="530"/>
      <c r="BG114" s="530"/>
      <c r="BH114" s="534"/>
      <c r="BI114" s="535"/>
      <c r="BJ114" s="535"/>
      <c r="BK114" s="539"/>
      <c r="BL114" s="534"/>
      <c r="BM114" s="535"/>
      <c r="BN114" s="535"/>
      <c r="BO114" s="539"/>
      <c r="BP114" s="530"/>
      <c r="BQ114" s="530"/>
      <c r="BR114" s="530"/>
      <c r="BS114" s="530"/>
      <c r="BT114" s="530"/>
      <c r="BU114" s="544"/>
      <c r="BZ114" s="337"/>
      <c r="CA114" s="338"/>
      <c r="CB114" s="339"/>
      <c r="CC114" s="556" t="s">
        <v>16</v>
      </c>
      <c r="CD114" s="557"/>
      <c r="CE114" s="557"/>
      <c r="CF114" s="557"/>
      <c r="CG114" s="557"/>
      <c r="CH114" s="557"/>
      <c r="CI114" s="557"/>
      <c r="CJ114" s="557"/>
      <c r="CK114" s="557"/>
      <c r="CL114" s="557"/>
      <c r="CM114" s="557"/>
      <c r="CN114" s="557"/>
      <c r="CO114" s="557"/>
      <c r="CP114" s="557"/>
      <c r="CQ114" s="557"/>
      <c r="CR114" s="557"/>
      <c r="CS114" s="557"/>
      <c r="CT114" s="557"/>
      <c r="CU114" s="558"/>
      <c r="CV114" s="598"/>
      <c r="CW114" s="599"/>
      <c r="CX114" s="599"/>
      <c r="CY114" s="599"/>
      <c r="CZ114" s="599"/>
      <c r="DA114" s="599"/>
      <c r="DB114" s="599"/>
      <c r="DC114" s="599"/>
      <c r="DD114" s="599"/>
      <c r="DE114" s="599"/>
      <c r="DF114" s="599"/>
      <c r="DG114" s="599"/>
      <c r="DH114" s="599"/>
      <c r="DI114" s="599"/>
      <c r="DJ114" s="599"/>
      <c r="DK114" s="600"/>
      <c r="DL114" s="5"/>
    </row>
    <row r="115" spans="1:116" ht="7.5" customHeight="1" thickBot="1">
      <c r="A115" s="514"/>
      <c r="B115" s="196"/>
      <c r="C115" s="196"/>
      <c r="D115" s="196"/>
      <c r="E115" s="562"/>
      <c r="F115" s="562"/>
      <c r="G115" s="562"/>
      <c r="H115" s="562"/>
      <c r="I115" s="562"/>
      <c r="J115" s="562"/>
      <c r="K115" s="562"/>
      <c r="L115" s="562"/>
      <c r="M115" s="562"/>
      <c r="N115" s="562"/>
      <c r="O115" s="562"/>
      <c r="P115" s="562"/>
      <c r="Q115" s="562"/>
      <c r="R115" s="562"/>
      <c r="S115" s="562"/>
      <c r="T115" s="562"/>
      <c r="U115" s="562"/>
      <c r="V115" s="562"/>
      <c r="W115" s="562"/>
      <c r="X115" s="562"/>
      <c r="Y115" s="562"/>
      <c r="Z115" s="562"/>
      <c r="AA115" s="562"/>
      <c r="AB115" s="562"/>
      <c r="AC115" s="562"/>
      <c r="AD115" s="562"/>
      <c r="AE115" s="562"/>
      <c r="AF115" s="562"/>
      <c r="AG115" s="562"/>
      <c r="AH115" s="562"/>
      <c r="AI115" s="562"/>
      <c r="AJ115" s="562"/>
      <c r="AK115" s="562"/>
      <c r="AL115" s="562"/>
      <c r="AM115" s="562"/>
      <c r="AN115" s="562"/>
      <c r="AO115" s="562"/>
      <c r="AP115" s="562"/>
      <c r="AQ115" s="562"/>
      <c r="AR115" s="562"/>
      <c r="AS115" s="563"/>
      <c r="AV115" s="520"/>
      <c r="AW115" s="521"/>
      <c r="AX115" s="522"/>
      <c r="AY115" s="522"/>
      <c r="AZ115" s="522"/>
      <c r="BA115" s="522"/>
      <c r="BB115" s="527"/>
      <c r="BC115" s="528"/>
      <c r="BD115" s="528"/>
      <c r="BE115" s="528"/>
      <c r="BF115" s="531"/>
      <c r="BG115" s="531"/>
      <c r="BH115" s="536"/>
      <c r="BI115" s="537"/>
      <c r="BJ115" s="537"/>
      <c r="BK115" s="540"/>
      <c r="BL115" s="536"/>
      <c r="BM115" s="537"/>
      <c r="BN115" s="537"/>
      <c r="BO115" s="540"/>
      <c r="BP115" s="531"/>
      <c r="BQ115" s="531"/>
      <c r="BR115" s="531"/>
      <c r="BS115" s="531"/>
      <c r="BT115" s="531"/>
      <c r="BU115" s="545"/>
      <c r="BZ115" s="337"/>
      <c r="CA115" s="338"/>
      <c r="CB115" s="339"/>
      <c r="CC115" s="439"/>
      <c r="CD115" s="440"/>
      <c r="CE115" s="440"/>
      <c r="CF115" s="440"/>
      <c r="CG115" s="440"/>
      <c r="CH115" s="440"/>
      <c r="CI115" s="440"/>
      <c r="CJ115" s="440"/>
      <c r="CK115" s="440"/>
      <c r="CL115" s="440"/>
      <c r="CM115" s="440"/>
      <c r="CN115" s="440"/>
      <c r="CO115" s="440"/>
      <c r="CP115" s="440"/>
      <c r="CQ115" s="440"/>
      <c r="CR115" s="440"/>
      <c r="CS115" s="440"/>
      <c r="CT115" s="440"/>
      <c r="CU115" s="559"/>
      <c r="CV115" s="601"/>
      <c r="CW115" s="602"/>
      <c r="CX115" s="602"/>
      <c r="CY115" s="602"/>
      <c r="CZ115" s="602"/>
      <c r="DA115" s="602"/>
      <c r="DB115" s="602"/>
      <c r="DC115" s="602"/>
      <c r="DD115" s="602"/>
      <c r="DE115" s="602"/>
      <c r="DF115" s="602"/>
      <c r="DG115" s="602"/>
      <c r="DH115" s="602"/>
      <c r="DI115" s="602"/>
      <c r="DJ115" s="602"/>
      <c r="DK115" s="603"/>
      <c r="DL115" s="5"/>
    </row>
    <row r="116" spans="1:116" ht="7.5" customHeight="1" thickBot="1">
      <c r="A116" s="514"/>
      <c r="B116" s="196"/>
      <c r="C116" s="196"/>
      <c r="D116" s="196"/>
      <c r="E116" s="562"/>
      <c r="F116" s="562"/>
      <c r="G116" s="562"/>
      <c r="H116" s="562"/>
      <c r="I116" s="562"/>
      <c r="J116" s="562"/>
      <c r="K116" s="562"/>
      <c r="L116" s="562"/>
      <c r="M116" s="562"/>
      <c r="N116" s="562"/>
      <c r="O116" s="562"/>
      <c r="P116" s="562"/>
      <c r="Q116" s="562"/>
      <c r="R116" s="562"/>
      <c r="S116" s="562"/>
      <c r="T116" s="562"/>
      <c r="U116" s="562"/>
      <c r="V116" s="562"/>
      <c r="W116" s="562"/>
      <c r="X116" s="562"/>
      <c r="Y116" s="562"/>
      <c r="Z116" s="562"/>
      <c r="AA116" s="562"/>
      <c r="AB116" s="562"/>
      <c r="AC116" s="562"/>
      <c r="AD116" s="562"/>
      <c r="AE116" s="562"/>
      <c r="AF116" s="562"/>
      <c r="AG116" s="562"/>
      <c r="AH116" s="562"/>
      <c r="AI116" s="562"/>
      <c r="AJ116" s="562"/>
      <c r="AK116" s="562"/>
      <c r="AL116" s="562"/>
      <c r="AM116" s="562"/>
      <c r="AN116" s="562"/>
      <c r="AO116" s="562"/>
      <c r="AP116" s="562"/>
      <c r="AQ116" s="562"/>
      <c r="AR116" s="562"/>
      <c r="AS116" s="563"/>
      <c r="BZ116" s="337"/>
      <c r="CA116" s="338"/>
      <c r="CB116" s="339"/>
      <c r="CC116" s="441"/>
      <c r="CD116" s="442"/>
      <c r="CE116" s="442"/>
      <c r="CF116" s="442"/>
      <c r="CG116" s="442"/>
      <c r="CH116" s="442"/>
      <c r="CI116" s="442"/>
      <c r="CJ116" s="442"/>
      <c r="CK116" s="442"/>
      <c r="CL116" s="442"/>
      <c r="CM116" s="442"/>
      <c r="CN116" s="442"/>
      <c r="CO116" s="442"/>
      <c r="CP116" s="442"/>
      <c r="CQ116" s="442"/>
      <c r="CR116" s="442"/>
      <c r="CS116" s="442"/>
      <c r="CT116" s="442"/>
      <c r="CU116" s="560"/>
      <c r="CV116" s="604"/>
      <c r="CW116" s="605"/>
      <c r="CX116" s="605"/>
      <c r="CY116" s="605"/>
      <c r="CZ116" s="605"/>
      <c r="DA116" s="605"/>
      <c r="DB116" s="605"/>
      <c r="DC116" s="605"/>
      <c r="DD116" s="605"/>
      <c r="DE116" s="605"/>
      <c r="DF116" s="605"/>
      <c r="DG116" s="605"/>
      <c r="DH116" s="605"/>
      <c r="DI116" s="605"/>
      <c r="DJ116" s="605"/>
      <c r="DK116" s="606"/>
      <c r="DL116" s="5"/>
    </row>
    <row r="117" spans="1:116" ht="7.5" customHeight="1">
      <c r="A117" s="514" t="s">
        <v>29</v>
      </c>
      <c r="B117" s="196"/>
      <c r="C117" s="196"/>
      <c r="D117" s="196"/>
      <c r="E117" s="565" t="str">
        <f>IF(貴社情報!$I$8="","",貴社情報!$I$8)</f>
        <v/>
      </c>
      <c r="F117" s="565"/>
      <c r="G117" s="565"/>
      <c r="H117" s="565"/>
      <c r="I117" s="565"/>
      <c r="J117" s="565"/>
      <c r="K117" s="565"/>
      <c r="L117" s="565"/>
      <c r="M117" s="565"/>
      <c r="N117" s="565"/>
      <c r="O117" s="565"/>
      <c r="P117" s="565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565"/>
      <c r="AL117" s="565"/>
      <c r="AM117" s="565"/>
      <c r="AN117" s="565"/>
      <c r="AO117" s="565"/>
      <c r="AP117" s="565"/>
      <c r="AQ117" s="565"/>
      <c r="AR117" s="565"/>
      <c r="AS117" s="566"/>
      <c r="AV117" s="182" t="s">
        <v>8</v>
      </c>
      <c r="AW117" s="183"/>
      <c r="AX117" s="184"/>
      <c r="AY117" s="185"/>
      <c r="AZ117" s="185"/>
      <c r="BA117" s="185"/>
      <c r="BB117" s="249" t="str">
        <f>IF(貴社情報!$I$5="","",LEFT(貴社情報!$I$5,1))</f>
        <v/>
      </c>
      <c r="BC117" s="232"/>
      <c r="BD117" s="232" t="str">
        <f>IF(貴社情報!$I$5="","",RIGHT(LEFT(貴社情報!$I$5,2),1))</f>
        <v/>
      </c>
      <c r="BE117" s="232"/>
      <c r="BF117" s="232" t="str">
        <f>IF(貴社情報!$I$5="","",RIGHT(LEFT(貴社情報!$I$5,3),1))</f>
        <v/>
      </c>
      <c r="BG117" s="232"/>
      <c r="BH117" s="232" t="str">
        <f>IF(貴社情報!$I$5="","",RIGHT(LEFT(貴社情報!$I$5,4),1))</f>
        <v/>
      </c>
      <c r="BI117" s="232"/>
      <c r="BJ117" s="232" t="str">
        <f>IF(貴社情報!$I$5="","",RIGHT(LEFT(貴社情報!$I$5,5),1))</f>
        <v/>
      </c>
      <c r="BK117" s="232"/>
      <c r="BL117" s="232" t="str">
        <f>IF(貴社情報!$I$5="","",RIGHT(LEFT(貴社情報!$I$5,6),1))</f>
        <v/>
      </c>
      <c r="BM117" s="246"/>
      <c r="BZ117" s="337"/>
      <c r="CA117" s="338"/>
      <c r="CB117" s="339"/>
      <c r="CC117" s="607" t="s">
        <v>105</v>
      </c>
      <c r="CD117" s="608"/>
      <c r="CE117" s="608"/>
      <c r="CF117" s="608"/>
      <c r="CG117" s="608"/>
      <c r="CH117" s="608"/>
      <c r="CI117" s="608"/>
      <c r="CJ117" s="608"/>
      <c r="CK117" s="608"/>
      <c r="CL117" s="608"/>
      <c r="CM117" s="608"/>
      <c r="CN117" s="608"/>
      <c r="CO117" s="608"/>
      <c r="CP117" s="608"/>
      <c r="CQ117" s="608"/>
      <c r="CR117" s="608"/>
      <c r="CS117" s="608"/>
      <c r="CT117" s="608"/>
      <c r="CU117" s="608"/>
      <c r="CV117" s="688"/>
      <c r="CW117" s="635"/>
      <c r="CX117" s="69"/>
      <c r="CY117" s="69"/>
      <c r="CZ117" s="635"/>
      <c r="DA117" s="635"/>
      <c r="DB117" s="635"/>
      <c r="DC117" s="635"/>
      <c r="DD117" s="635"/>
      <c r="DE117" s="635"/>
      <c r="DF117" s="635"/>
      <c r="DG117" s="635"/>
      <c r="DH117" s="635"/>
      <c r="DI117" s="635"/>
      <c r="DJ117" s="635"/>
      <c r="DK117" s="636"/>
      <c r="DL117" s="57"/>
    </row>
    <row r="118" spans="1:116" ht="7.5" customHeight="1">
      <c r="A118" s="514"/>
      <c r="B118" s="196"/>
      <c r="C118" s="196"/>
      <c r="D118" s="196"/>
      <c r="E118" s="565"/>
      <c r="F118" s="565"/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/>
      <c r="R118" s="565"/>
      <c r="S118" s="565"/>
      <c r="T118" s="565"/>
      <c r="U118" s="565"/>
      <c r="V118" s="565"/>
      <c r="W118" s="565"/>
      <c r="X118" s="565"/>
      <c r="Y118" s="565"/>
      <c r="Z118" s="565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565"/>
      <c r="AK118" s="565"/>
      <c r="AL118" s="565"/>
      <c r="AM118" s="565"/>
      <c r="AN118" s="565"/>
      <c r="AO118" s="565"/>
      <c r="AP118" s="565"/>
      <c r="AQ118" s="565"/>
      <c r="AR118" s="565"/>
      <c r="AS118" s="566"/>
      <c r="AV118" s="186"/>
      <c r="AW118" s="187"/>
      <c r="AX118" s="188"/>
      <c r="AY118" s="188"/>
      <c r="AZ118" s="188"/>
      <c r="BA118" s="188"/>
      <c r="BB118" s="250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47"/>
      <c r="BZ118" s="337"/>
      <c r="CA118" s="338"/>
      <c r="CB118" s="339"/>
      <c r="CC118" s="609"/>
      <c r="CD118" s="610"/>
      <c r="CE118" s="610"/>
      <c r="CF118" s="610"/>
      <c r="CG118" s="610"/>
      <c r="CH118" s="610"/>
      <c r="CI118" s="610"/>
      <c r="CJ118" s="610"/>
      <c r="CK118" s="610"/>
      <c r="CL118" s="610"/>
      <c r="CM118" s="610"/>
      <c r="CN118" s="610"/>
      <c r="CO118" s="610"/>
      <c r="CP118" s="610"/>
      <c r="CQ118" s="610"/>
      <c r="CR118" s="610"/>
      <c r="CS118" s="610"/>
      <c r="CT118" s="610"/>
      <c r="CU118" s="610"/>
      <c r="CV118" s="54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6"/>
      <c r="DL118" s="57"/>
    </row>
    <row r="119" spans="1:116" ht="7.5" customHeight="1" thickBot="1">
      <c r="A119" s="514"/>
      <c r="B119" s="196"/>
      <c r="C119" s="196"/>
      <c r="D119" s="196"/>
      <c r="E119" s="565"/>
      <c r="F119" s="565"/>
      <c r="G119" s="565"/>
      <c r="H119" s="565"/>
      <c r="I119" s="565"/>
      <c r="J119" s="565"/>
      <c r="K119" s="565"/>
      <c r="L119" s="565"/>
      <c r="M119" s="565"/>
      <c r="N119" s="565"/>
      <c r="O119" s="565"/>
      <c r="P119" s="565"/>
      <c r="Q119" s="565"/>
      <c r="R119" s="565"/>
      <c r="S119" s="565"/>
      <c r="T119" s="565"/>
      <c r="U119" s="565"/>
      <c r="V119" s="565"/>
      <c r="W119" s="565"/>
      <c r="X119" s="565"/>
      <c r="Y119" s="565"/>
      <c r="Z119" s="565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565"/>
      <c r="AL119" s="565"/>
      <c r="AM119" s="565"/>
      <c r="AN119" s="565"/>
      <c r="AO119" s="565"/>
      <c r="AP119" s="565"/>
      <c r="AQ119" s="565"/>
      <c r="AR119" s="565"/>
      <c r="AS119" s="566"/>
      <c r="AV119" s="189"/>
      <c r="AW119" s="190"/>
      <c r="AX119" s="191"/>
      <c r="AY119" s="191"/>
      <c r="AZ119" s="191"/>
      <c r="BA119" s="191"/>
      <c r="BB119" s="251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48"/>
      <c r="BZ119" s="337"/>
      <c r="CA119" s="338"/>
      <c r="CB119" s="339"/>
      <c r="CC119" s="609"/>
      <c r="CD119" s="610"/>
      <c r="CE119" s="610"/>
      <c r="CF119" s="610"/>
      <c r="CG119" s="610"/>
      <c r="CH119" s="610"/>
      <c r="CI119" s="610"/>
      <c r="CJ119" s="610"/>
      <c r="CK119" s="610"/>
      <c r="CL119" s="610"/>
      <c r="CM119" s="610"/>
      <c r="CN119" s="610"/>
      <c r="CO119" s="610"/>
      <c r="CP119" s="610"/>
      <c r="CQ119" s="610"/>
      <c r="CR119" s="610"/>
      <c r="CS119" s="610"/>
      <c r="CT119" s="610"/>
      <c r="CU119" s="610"/>
      <c r="CV119" s="637" t="str">
        <f>IF(BB157="","",BB157)</f>
        <v/>
      </c>
      <c r="CW119" s="638"/>
      <c r="CX119" s="638"/>
      <c r="CY119" s="638"/>
      <c r="CZ119" s="638"/>
      <c r="DA119" s="638"/>
      <c r="DB119" s="638"/>
      <c r="DC119" s="638"/>
      <c r="DD119" s="638"/>
      <c r="DE119" s="638"/>
      <c r="DF119" s="638"/>
      <c r="DG119" s="638"/>
      <c r="DH119" s="638"/>
      <c r="DI119" s="638"/>
      <c r="DJ119" s="638"/>
      <c r="DK119" s="639"/>
      <c r="DL119" s="57"/>
    </row>
    <row r="120" spans="1:116" ht="7.5" customHeight="1" thickBot="1">
      <c r="A120" s="514"/>
      <c r="B120" s="196"/>
      <c r="C120" s="196"/>
      <c r="D120" s="196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  <c r="V120" s="565"/>
      <c r="W120" s="565"/>
      <c r="X120" s="565"/>
      <c r="Y120" s="565"/>
      <c r="Z120" s="565"/>
      <c r="AA120" s="565"/>
      <c r="AB120" s="565"/>
      <c r="AC120" s="565"/>
      <c r="AD120" s="565"/>
      <c r="AE120" s="565"/>
      <c r="AF120" s="565"/>
      <c r="AG120" s="565"/>
      <c r="AH120" s="565"/>
      <c r="AI120" s="565"/>
      <c r="AJ120" s="565"/>
      <c r="AK120" s="565"/>
      <c r="AL120" s="565"/>
      <c r="AM120" s="565"/>
      <c r="AN120" s="565"/>
      <c r="AO120" s="565"/>
      <c r="AP120" s="565"/>
      <c r="AQ120" s="565"/>
      <c r="AR120" s="565"/>
      <c r="AS120" s="566"/>
      <c r="BZ120" s="337"/>
      <c r="CA120" s="338"/>
      <c r="CB120" s="339"/>
      <c r="CC120" s="609"/>
      <c r="CD120" s="610"/>
      <c r="CE120" s="610"/>
      <c r="CF120" s="610"/>
      <c r="CG120" s="610"/>
      <c r="CH120" s="610"/>
      <c r="CI120" s="610"/>
      <c r="CJ120" s="610"/>
      <c r="CK120" s="610"/>
      <c r="CL120" s="610"/>
      <c r="CM120" s="610"/>
      <c r="CN120" s="610"/>
      <c r="CO120" s="610"/>
      <c r="CP120" s="610"/>
      <c r="CQ120" s="610"/>
      <c r="CR120" s="610"/>
      <c r="CS120" s="610"/>
      <c r="CT120" s="610"/>
      <c r="CU120" s="610"/>
      <c r="CV120" s="637"/>
      <c r="CW120" s="638"/>
      <c r="CX120" s="638"/>
      <c r="CY120" s="638"/>
      <c r="CZ120" s="638"/>
      <c r="DA120" s="638"/>
      <c r="DB120" s="638"/>
      <c r="DC120" s="638"/>
      <c r="DD120" s="638"/>
      <c r="DE120" s="638"/>
      <c r="DF120" s="638"/>
      <c r="DG120" s="638"/>
      <c r="DH120" s="638"/>
      <c r="DI120" s="638"/>
      <c r="DJ120" s="638"/>
      <c r="DK120" s="639"/>
      <c r="DL120" s="58"/>
    </row>
    <row r="121" spans="1:116" ht="7.5" customHeight="1" thickBot="1">
      <c r="A121" s="514"/>
      <c r="B121" s="196"/>
      <c r="C121" s="196"/>
      <c r="D121" s="196"/>
      <c r="E121" s="565"/>
      <c r="F121" s="565"/>
      <c r="G121" s="565"/>
      <c r="H121" s="565"/>
      <c r="I121" s="565"/>
      <c r="J121" s="565"/>
      <c r="K121" s="565"/>
      <c r="L121" s="565"/>
      <c r="M121" s="565"/>
      <c r="N121" s="565"/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65"/>
      <c r="AN121" s="565"/>
      <c r="AO121" s="565"/>
      <c r="AP121" s="565"/>
      <c r="AQ121" s="565"/>
      <c r="AR121" s="565"/>
      <c r="AS121" s="566"/>
      <c r="AV121" s="182" t="s">
        <v>9</v>
      </c>
      <c r="AW121" s="183"/>
      <c r="AX121" s="184"/>
      <c r="AY121" s="185"/>
      <c r="AZ121" s="185"/>
      <c r="BA121" s="185"/>
      <c r="BB121" s="249" t="str">
        <f>IF($EG$8=3,"",IF($S$11="","",LEFT($S$11,1)))</f>
        <v/>
      </c>
      <c r="BC121" s="232"/>
      <c r="BD121" s="232" t="str">
        <f>IF($EG$8=3,"",IF($S$11="","",RIGHT(LEFT($S$11,2),1)))</f>
        <v/>
      </c>
      <c r="BE121" s="232"/>
      <c r="BF121" s="232" t="str">
        <f>IF($EG$8=3,"",IF($S$11="","",RIGHT(LEFT($S$11,3),1)))</f>
        <v/>
      </c>
      <c r="BG121" s="232"/>
      <c r="BH121" s="232" t="str">
        <f>IF($EG$8=3,"",IF($S$11="","",RIGHT(LEFT($S$11,4),1)))</f>
        <v/>
      </c>
      <c r="BI121" s="232"/>
      <c r="BJ121" s="232" t="str">
        <f>IF($EG$8=3,"",IF($S$11="","",RIGHT(LEFT($S$11,5),1)))</f>
        <v/>
      </c>
      <c r="BK121" s="232"/>
      <c r="BL121" s="232" t="str">
        <f>IF($EG$8=3,"",IF($S$11="","",RIGHT(LEFT($S$11,6),1)))</f>
        <v/>
      </c>
      <c r="BM121" s="232"/>
      <c r="BN121" s="232" t="str">
        <f>IF($EG$8=3,"",IF($S$11="","",RIGHT(LEFT($S$11,7),1)))</f>
        <v/>
      </c>
      <c r="BO121" s="232"/>
      <c r="BP121" s="232" t="s">
        <v>7</v>
      </c>
      <c r="BQ121" s="232"/>
      <c r="BR121" s="232" t="str">
        <f>IF($EG$8=3,"",IF($AE$11="","",LEFT($AE$11,1)))</f>
        <v/>
      </c>
      <c r="BS121" s="232"/>
      <c r="BT121" s="232" t="str">
        <f>IF($EG$8=3,"",IF($AE$11="","",RIGHT(LEFT($AE$11,2),1)))</f>
        <v/>
      </c>
      <c r="BU121" s="232"/>
      <c r="BV121" s="232" t="str">
        <f>IF($EG$8=3,"",IF($AE$11="","",RIGHT(LEFT($AE$11,3),1)))</f>
        <v/>
      </c>
      <c r="BW121" s="246"/>
      <c r="BZ121" s="337"/>
      <c r="CA121" s="338"/>
      <c r="CB121" s="339"/>
      <c r="CC121" s="611"/>
      <c r="CD121" s="612"/>
      <c r="CE121" s="612"/>
      <c r="CF121" s="612"/>
      <c r="CG121" s="612"/>
      <c r="CH121" s="612"/>
      <c r="CI121" s="612"/>
      <c r="CJ121" s="612"/>
      <c r="CK121" s="612"/>
      <c r="CL121" s="612"/>
      <c r="CM121" s="612"/>
      <c r="CN121" s="612"/>
      <c r="CO121" s="612"/>
      <c r="CP121" s="612"/>
      <c r="CQ121" s="612"/>
      <c r="CR121" s="612"/>
      <c r="CS121" s="612"/>
      <c r="CT121" s="612"/>
      <c r="CU121" s="612"/>
      <c r="CV121" s="640"/>
      <c r="CW121" s="641"/>
      <c r="CX121" s="641"/>
      <c r="CY121" s="641"/>
      <c r="CZ121" s="641"/>
      <c r="DA121" s="641"/>
      <c r="DB121" s="641"/>
      <c r="DC121" s="641"/>
      <c r="DD121" s="641"/>
      <c r="DE121" s="641"/>
      <c r="DF121" s="641"/>
      <c r="DG121" s="641"/>
      <c r="DH121" s="641"/>
      <c r="DI121" s="641"/>
      <c r="DJ121" s="641"/>
      <c r="DK121" s="642"/>
    </row>
    <row r="122" spans="1:116" ht="7.5" customHeight="1">
      <c r="A122" s="574" t="s">
        <v>31</v>
      </c>
      <c r="B122" s="312"/>
      <c r="C122" s="312"/>
      <c r="D122" s="312"/>
      <c r="E122" s="311" t="str">
        <f>IF(貴社情報!$I$9="","",貴社情報!$I$9)</f>
        <v/>
      </c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2" t="s">
        <v>30</v>
      </c>
      <c r="Q122" s="312"/>
      <c r="R122" s="312"/>
      <c r="S122" s="311" t="str">
        <f>IF(貴社情報!$I$10="","",貴社情報!$I$10)</f>
        <v/>
      </c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2" t="s">
        <v>81</v>
      </c>
      <c r="AG122" s="312"/>
      <c r="AH122" s="312"/>
      <c r="AI122" s="311" t="str">
        <f>IF(貴社情報!$I$11="","",貴社情報!$I$11)</f>
        <v/>
      </c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564"/>
      <c r="AV122" s="186"/>
      <c r="AW122" s="187"/>
      <c r="AX122" s="188"/>
      <c r="AY122" s="188"/>
      <c r="AZ122" s="188"/>
      <c r="BA122" s="188"/>
      <c r="BB122" s="250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47"/>
      <c r="BZ122" s="337"/>
      <c r="CA122" s="338"/>
      <c r="CB122" s="339"/>
      <c r="CC122" s="437" t="s">
        <v>103</v>
      </c>
      <c r="CD122" s="438"/>
      <c r="CE122" s="438"/>
      <c r="CF122" s="438"/>
      <c r="CG122" s="438"/>
      <c r="CH122" s="438"/>
      <c r="CI122" s="438"/>
      <c r="CJ122" s="438"/>
      <c r="CK122" s="438"/>
      <c r="CL122" s="438"/>
      <c r="CM122" s="438"/>
      <c r="CN122" s="438"/>
      <c r="CO122" s="205" t="str">
        <f>IF(AW160="","",AW160)</f>
        <v/>
      </c>
      <c r="CP122" s="205"/>
      <c r="CQ122" s="205"/>
      <c r="CR122" s="443" t="s">
        <v>95</v>
      </c>
      <c r="CS122" s="443"/>
      <c r="CT122" s="443"/>
      <c r="CU122" s="443"/>
      <c r="CV122" s="682"/>
      <c r="CW122" s="683"/>
      <c r="CX122" s="683"/>
      <c r="CY122" s="683"/>
      <c r="CZ122" s="683"/>
      <c r="DA122" s="683"/>
      <c r="DB122" s="683"/>
      <c r="DC122" s="683"/>
      <c r="DD122" s="683"/>
      <c r="DE122" s="683"/>
      <c r="DF122" s="683"/>
      <c r="DG122" s="683"/>
      <c r="DH122" s="683"/>
      <c r="DI122" s="683"/>
      <c r="DJ122" s="683"/>
      <c r="DK122" s="684"/>
    </row>
    <row r="123" spans="1:116" ht="7.5" customHeight="1" thickBot="1">
      <c r="A123" s="574"/>
      <c r="B123" s="312"/>
      <c r="C123" s="312"/>
      <c r="D123" s="312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2"/>
      <c r="Q123" s="312"/>
      <c r="R123" s="312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2"/>
      <c r="AG123" s="312"/>
      <c r="AH123" s="312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564"/>
      <c r="AV123" s="189"/>
      <c r="AW123" s="190"/>
      <c r="AX123" s="191"/>
      <c r="AY123" s="191"/>
      <c r="AZ123" s="191"/>
      <c r="BA123" s="191"/>
      <c r="BB123" s="251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48"/>
      <c r="BZ123" s="337"/>
      <c r="CA123" s="338"/>
      <c r="CB123" s="339"/>
      <c r="CC123" s="439"/>
      <c r="CD123" s="440"/>
      <c r="CE123" s="440"/>
      <c r="CF123" s="440"/>
      <c r="CG123" s="440"/>
      <c r="CH123" s="440"/>
      <c r="CI123" s="440"/>
      <c r="CJ123" s="440"/>
      <c r="CK123" s="440"/>
      <c r="CL123" s="440"/>
      <c r="CM123" s="440"/>
      <c r="CN123" s="440"/>
      <c r="CO123" s="206"/>
      <c r="CP123" s="206"/>
      <c r="CQ123" s="206"/>
      <c r="CR123" s="444"/>
      <c r="CS123" s="444"/>
      <c r="CT123" s="444"/>
      <c r="CU123" s="444"/>
      <c r="CV123" s="685"/>
      <c r="CW123" s="686"/>
      <c r="CX123" s="686"/>
      <c r="CY123" s="686"/>
      <c r="CZ123" s="686"/>
      <c r="DA123" s="686"/>
      <c r="DB123" s="686"/>
      <c r="DC123" s="686"/>
      <c r="DD123" s="686"/>
      <c r="DE123" s="686"/>
      <c r="DF123" s="686"/>
      <c r="DG123" s="686"/>
      <c r="DH123" s="686"/>
      <c r="DI123" s="686"/>
      <c r="DJ123" s="686"/>
      <c r="DK123" s="687"/>
    </row>
    <row r="124" spans="1:116" ht="7.5" customHeight="1" thickBot="1">
      <c r="A124" s="574"/>
      <c r="B124" s="312"/>
      <c r="C124" s="312"/>
      <c r="D124" s="312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2"/>
      <c r="Q124" s="312"/>
      <c r="R124" s="312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2"/>
      <c r="AG124" s="312"/>
      <c r="AH124" s="312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564"/>
      <c r="BZ124" s="337"/>
      <c r="CA124" s="338"/>
      <c r="CB124" s="339"/>
      <c r="CC124" s="439"/>
      <c r="CD124" s="440"/>
      <c r="CE124" s="440"/>
      <c r="CF124" s="440"/>
      <c r="CG124" s="440"/>
      <c r="CH124" s="440"/>
      <c r="CI124" s="440"/>
      <c r="CJ124" s="440"/>
      <c r="CK124" s="440"/>
      <c r="CL124" s="440"/>
      <c r="CM124" s="440"/>
      <c r="CN124" s="440"/>
      <c r="CO124" s="446"/>
      <c r="CP124" s="446"/>
      <c r="CQ124" s="446"/>
      <c r="CR124" s="444"/>
      <c r="CS124" s="444"/>
      <c r="CT124" s="444"/>
      <c r="CU124" s="444"/>
      <c r="CV124" s="235" t="str">
        <f>IF(BB160="","",BB160)</f>
        <v/>
      </c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7"/>
    </row>
    <row r="125" spans="1:116" ht="7.5" customHeight="1">
      <c r="A125" s="41"/>
      <c r="B125" s="42"/>
      <c r="C125" s="42"/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4"/>
      <c r="AO125" s="44"/>
      <c r="AP125" s="44"/>
      <c r="AQ125" s="44"/>
      <c r="AR125" s="44"/>
      <c r="AS125" s="60"/>
      <c r="AV125" s="354" t="s">
        <v>10</v>
      </c>
      <c r="AW125" s="355"/>
      <c r="AX125" s="185"/>
      <c r="AY125" s="185"/>
      <c r="AZ125" s="185"/>
      <c r="BA125" s="185"/>
      <c r="BB125" s="249" t="str">
        <f>IF($EG$8=3,"",IF($S$13="","",LEFT($S$13,1)))</f>
        <v/>
      </c>
      <c r="BC125" s="232"/>
      <c r="BD125" s="232" t="str">
        <f>IF($EG$8=3,"",IF($S$13="","",RIGHT(LEFT($S$13,2),1)))</f>
        <v/>
      </c>
      <c r="BE125" s="232"/>
      <c r="BF125" s="232" t="str">
        <f>IF($EG$8=3,"",IF($S$13="","",RIGHT(LEFT($S$13,3),1)))</f>
        <v/>
      </c>
      <c r="BG125" s="232"/>
      <c r="BH125" s="232" t="str">
        <f>IF($EG$8=3,"",IF($S$13="","",RIGHT(LEFT($S$13,4),1)))</f>
        <v/>
      </c>
      <c r="BI125" s="246"/>
      <c r="BZ125" s="337"/>
      <c r="CA125" s="338"/>
      <c r="CB125" s="339"/>
      <c r="CC125" s="439"/>
      <c r="CD125" s="440"/>
      <c r="CE125" s="440"/>
      <c r="CF125" s="440"/>
      <c r="CG125" s="440"/>
      <c r="CH125" s="440"/>
      <c r="CI125" s="440"/>
      <c r="CJ125" s="440"/>
      <c r="CK125" s="440"/>
      <c r="CL125" s="440"/>
      <c r="CM125" s="440"/>
      <c r="CN125" s="440"/>
      <c r="CO125" s="446"/>
      <c r="CP125" s="446"/>
      <c r="CQ125" s="446"/>
      <c r="CR125" s="444"/>
      <c r="CS125" s="444"/>
      <c r="CT125" s="444"/>
      <c r="CU125" s="444"/>
      <c r="CV125" s="235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7"/>
    </row>
    <row r="126" spans="1:116" ht="7.5" customHeight="1" thickBot="1">
      <c r="A126" s="131"/>
      <c r="B126" s="132"/>
      <c r="C126" s="132"/>
      <c r="D126" s="13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133"/>
      <c r="AO126" s="133"/>
      <c r="AP126" s="133"/>
      <c r="AQ126" s="133"/>
      <c r="AR126" s="133"/>
      <c r="AS126" s="135"/>
      <c r="AV126" s="186"/>
      <c r="AW126" s="187"/>
      <c r="AX126" s="188"/>
      <c r="AY126" s="188"/>
      <c r="AZ126" s="188"/>
      <c r="BA126" s="188"/>
      <c r="BB126" s="250"/>
      <c r="BC126" s="233"/>
      <c r="BD126" s="233"/>
      <c r="BE126" s="233"/>
      <c r="BF126" s="233"/>
      <c r="BG126" s="233"/>
      <c r="BH126" s="233"/>
      <c r="BI126" s="247"/>
      <c r="BZ126" s="337"/>
      <c r="CA126" s="338"/>
      <c r="CB126" s="339"/>
      <c r="CC126" s="441"/>
      <c r="CD126" s="442"/>
      <c r="CE126" s="442"/>
      <c r="CF126" s="442"/>
      <c r="CG126" s="442"/>
      <c r="CH126" s="442"/>
      <c r="CI126" s="442"/>
      <c r="CJ126" s="442"/>
      <c r="CK126" s="442"/>
      <c r="CL126" s="442"/>
      <c r="CM126" s="442"/>
      <c r="CN126" s="442"/>
      <c r="CO126" s="447"/>
      <c r="CP126" s="447"/>
      <c r="CQ126" s="447"/>
      <c r="CR126" s="445"/>
      <c r="CS126" s="445"/>
      <c r="CT126" s="445"/>
      <c r="CU126" s="445"/>
      <c r="CV126" s="238"/>
      <c r="CW126" s="239"/>
      <c r="CX126" s="239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40"/>
    </row>
    <row r="127" spans="1:116" ht="8.25" customHeight="1" thickBot="1">
      <c r="A127" s="411" t="s">
        <v>39</v>
      </c>
      <c r="B127" s="412"/>
      <c r="C127" s="412"/>
      <c r="D127" s="412"/>
      <c r="E127" s="412"/>
      <c r="F127" s="412"/>
      <c r="G127" s="326" t="str">
        <f>IF(貴社情報!$C$18=2,"",貴社情報!$I$13&amp;貴社情報!$L$13&amp;貴社情報!$N$13&amp;貴社情報!$O$13&amp;貴社情報!$P$13&amp;貴社情報!$Q$13&amp;貴社情報!$S$13&amp;貴社情報!$W$13)</f>
        <v>許可 （－） 　第号</v>
      </c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573" t="s">
        <v>77</v>
      </c>
      <c r="AB127" s="573"/>
      <c r="AC127" s="573"/>
      <c r="AD127" s="573"/>
      <c r="AE127" s="573"/>
      <c r="AF127" s="573"/>
      <c r="AG127" s="573"/>
      <c r="AH127" s="573"/>
      <c r="AI127" s="435" t="str">
        <f>IF(貴社情報!$C$18=2,"",IF(貴社情報!$I$14="","",貴社情報!$I$14))</f>
        <v/>
      </c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436"/>
      <c r="AV127" s="189"/>
      <c r="AW127" s="190"/>
      <c r="AX127" s="191"/>
      <c r="AY127" s="191"/>
      <c r="AZ127" s="191"/>
      <c r="BA127" s="191"/>
      <c r="BB127" s="251"/>
      <c r="BC127" s="234"/>
      <c r="BD127" s="234"/>
      <c r="BE127" s="234"/>
      <c r="BF127" s="234"/>
      <c r="BG127" s="234"/>
      <c r="BH127" s="234"/>
      <c r="BI127" s="248"/>
      <c r="BZ127" s="337"/>
      <c r="CA127" s="338"/>
      <c r="CB127" s="339"/>
      <c r="CC127" s="553" t="s">
        <v>135</v>
      </c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9"/>
      <c r="CV127" s="567"/>
      <c r="CW127" s="244"/>
      <c r="CX127" s="244"/>
      <c r="CY127" s="244"/>
      <c r="CZ127" s="244"/>
      <c r="DA127" s="244"/>
      <c r="DB127" s="244"/>
      <c r="DC127" s="244"/>
      <c r="DD127" s="244"/>
      <c r="DE127" s="244"/>
      <c r="DF127" s="244"/>
      <c r="DG127" s="244"/>
      <c r="DH127" s="244"/>
      <c r="DI127" s="244"/>
      <c r="DJ127" s="244"/>
      <c r="DK127" s="643"/>
    </row>
    <row r="128" spans="1:116" ht="7.5" customHeight="1" thickBot="1">
      <c r="A128" s="411"/>
      <c r="B128" s="412"/>
      <c r="C128" s="412"/>
      <c r="D128" s="412"/>
      <c r="E128" s="412"/>
      <c r="F128" s="412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573"/>
      <c r="AB128" s="573"/>
      <c r="AC128" s="573"/>
      <c r="AD128" s="573"/>
      <c r="AE128" s="573"/>
      <c r="AF128" s="573"/>
      <c r="AG128" s="573"/>
      <c r="AH128" s="573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436"/>
      <c r="BZ128" s="337"/>
      <c r="CA128" s="338"/>
      <c r="CB128" s="339"/>
      <c r="CC128" s="554"/>
      <c r="CD128" s="321"/>
      <c r="CE128" s="321"/>
      <c r="CF128" s="321"/>
      <c r="CG128" s="321"/>
      <c r="CH128" s="321"/>
      <c r="CI128" s="321"/>
      <c r="CJ128" s="321"/>
      <c r="CK128" s="321"/>
      <c r="CL128" s="321"/>
      <c r="CM128" s="321"/>
      <c r="CN128" s="321"/>
      <c r="CO128" s="321"/>
      <c r="CP128" s="321"/>
      <c r="CQ128" s="321"/>
      <c r="CR128" s="321"/>
      <c r="CS128" s="321"/>
      <c r="CT128" s="321"/>
      <c r="CU128" s="322"/>
      <c r="CV128" s="568"/>
      <c r="CW128" s="245"/>
      <c r="CX128" s="245"/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5"/>
      <c r="DK128" s="644"/>
    </row>
    <row r="129" spans="1:137" ht="8.25" customHeight="1">
      <c r="A129" s="131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5"/>
      <c r="AV129" s="354" t="s">
        <v>11</v>
      </c>
      <c r="AW129" s="355"/>
      <c r="AX129" s="185"/>
      <c r="AY129" s="185"/>
      <c r="AZ129" s="185"/>
      <c r="BA129" s="185"/>
      <c r="BB129" s="214" t="str">
        <f>IF($S$7="","",$S$7)</f>
        <v/>
      </c>
      <c r="BC129" s="214"/>
      <c r="BD129" s="214" t="str">
        <f>IF($U$7="","",$U$7)</f>
        <v/>
      </c>
      <c r="BE129" s="214"/>
      <c r="BF129" s="214" t="str">
        <f>IF($W$7="","",$W$7)</f>
        <v/>
      </c>
      <c r="BG129" s="241"/>
      <c r="BZ129" s="337"/>
      <c r="CA129" s="338"/>
      <c r="CB129" s="339"/>
      <c r="CC129" s="554"/>
      <c r="CD129" s="321"/>
      <c r="CE129" s="321"/>
      <c r="CF129" s="321"/>
      <c r="CG129" s="321"/>
      <c r="CH129" s="321"/>
      <c r="CI129" s="321"/>
      <c r="CJ129" s="321"/>
      <c r="CK129" s="321"/>
      <c r="CL129" s="321"/>
      <c r="CM129" s="321"/>
      <c r="CN129" s="321"/>
      <c r="CO129" s="321"/>
      <c r="CP129" s="321"/>
      <c r="CQ129" s="321"/>
      <c r="CR129" s="321"/>
      <c r="CS129" s="321"/>
      <c r="CT129" s="321"/>
      <c r="CU129" s="322"/>
      <c r="CV129" s="637" t="str">
        <f>IF(BB163="","",BB163)</f>
        <v/>
      </c>
      <c r="CW129" s="638"/>
      <c r="CX129" s="638"/>
      <c r="CY129" s="638"/>
      <c r="CZ129" s="638"/>
      <c r="DA129" s="638"/>
      <c r="DB129" s="638"/>
      <c r="DC129" s="638"/>
      <c r="DD129" s="638"/>
      <c r="DE129" s="638"/>
      <c r="DF129" s="638"/>
      <c r="DG129" s="638"/>
      <c r="DH129" s="638"/>
      <c r="DI129" s="638"/>
      <c r="DJ129" s="638"/>
      <c r="DK129" s="639"/>
    </row>
    <row r="130" spans="1:137" ht="7.5" customHeight="1">
      <c r="A130" s="313" t="s">
        <v>76</v>
      </c>
      <c r="B130" s="314"/>
      <c r="C130" s="314"/>
      <c r="D130" s="314"/>
      <c r="E130" s="314"/>
      <c r="F130" s="314"/>
      <c r="G130" s="314"/>
      <c r="H130" s="613" t="str">
        <f>IF(貴社情報!$C$18=2,"許可なし",貴社情報!$AL$18)</f>
        <v/>
      </c>
      <c r="I130" s="613"/>
      <c r="J130" s="613"/>
      <c r="K130" s="613"/>
      <c r="L130" s="613"/>
      <c r="M130" s="613"/>
      <c r="N130" s="613"/>
      <c r="O130" s="613"/>
      <c r="P130" s="613"/>
      <c r="Q130" s="613"/>
      <c r="R130" s="613"/>
      <c r="S130" s="613"/>
      <c r="T130" s="613"/>
      <c r="U130" s="613"/>
      <c r="V130" s="613"/>
      <c r="W130" s="613"/>
      <c r="X130" s="613"/>
      <c r="Y130" s="613"/>
      <c r="Z130" s="613"/>
      <c r="AA130" s="613"/>
      <c r="AB130" s="613"/>
      <c r="AC130" s="613"/>
      <c r="AD130" s="613"/>
      <c r="AE130" s="613"/>
      <c r="AF130" s="613"/>
      <c r="AG130" s="613"/>
      <c r="AH130" s="613"/>
      <c r="AI130" s="613"/>
      <c r="AJ130" s="613"/>
      <c r="AK130" s="613"/>
      <c r="AL130" s="613"/>
      <c r="AM130" s="613"/>
      <c r="AN130" s="613"/>
      <c r="AO130" s="613"/>
      <c r="AP130" s="613"/>
      <c r="AQ130" s="613"/>
      <c r="AR130" s="613"/>
      <c r="AS130" s="431" t="s">
        <v>107</v>
      </c>
      <c r="AV130" s="186"/>
      <c r="AW130" s="187"/>
      <c r="AX130" s="188"/>
      <c r="AY130" s="188"/>
      <c r="AZ130" s="188"/>
      <c r="BA130" s="188"/>
      <c r="BB130" s="215"/>
      <c r="BC130" s="215"/>
      <c r="BD130" s="215"/>
      <c r="BE130" s="215"/>
      <c r="BF130" s="215"/>
      <c r="BG130" s="242"/>
      <c r="BZ130" s="337"/>
      <c r="CA130" s="338"/>
      <c r="CB130" s="339"/>
      <c r="CC130" s="554"/>
      <c r="CD130" s="321"/>
      <c r="CE130" s="321"/>
      <c r="CF130" s="321"/>
      <c r="CG130" s="321"/>
      <c r="CH130" s="321"/>
      <c r="CI130" s="321"/>
      <c r="CJ130" s="321"/>
      <c r="CK130" s="321"/>
      <c r="CL130" s="321"/>
      <c r="CM130" s="321"/>
      <c r="CN130" s="321"/>
      <c r="CO130" s="321"/>
      <c r="CP130" s="321"/>
      <c r="CQ130" s="321"/>
      <c r="CR130" s="321"/>
      <c r="CS130" s="321"/>
      <c r="CT130" s="321"/>
      <c r="CU130" s="322"/>
      <c r="CV130" s="637"/>
      <c r="CW130" s="638"/>
      <c r="CX130" s="638"/>
      <c r="CY130" s="638"/>
      <c r="CZ130" s="638"/>
      <c r="DA130" s="638"/>
      <c r="DB130" s="638"/>
      <c r="DC130" s="638"/>
      <c r="DD130" s="638"/>
      <c r="DE130" s="638"/>
      <c r="DF130" s="638"/>
      <c r="DG130" s="638"/>
      <c r="DH130" s="638"/>
      <c r="DI130" s="638"/>
      <c r="DJ130" s="638"/>
      <c r="DK130" s="639"/>
    </row>
    <row r="131" spans="1:137" ht="8.25" customHeight="1" thickBot="1">
      <c r="A131" s="315"/>
      <c r="B131" s="316"/>
      <c r="C131" s="316"/>
      <c r="D131" s="316"/>
      <c r="E131" s="316"/>
      <c r="F131" s="316"/>
      <c r="G131" s="316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  <c r="AJ131" s="614"/>
      <c r="AK131" s="614"/>
      <c r="AL131" s="614"/>
      <c r="AM131" s="614"/>
      <c r="AN131" s="614"/>
      <c r="AO131" s="614"/>
      <c r="AP131" s="614"/>
      <c r="AQ131" s="614"/>
      <c r="AR131" s="614"/>
      <c r="AS131" s="432"/>
      <c r="AV131" s="189"/>
      <c r="AW131" s="190"/>
      <c r="AX131" s="191"/>
      <c r="AY131" s="191"/>
      <c r="AZ131" s="191"/>
      <c r="BA131" s="191"/>
      <c r="BB131" s="216"/>
      <c r="BC131" s="216"/>
      <c r="BD131" s="216"/>
      <c r="BE131" s="216"/>
      <c r="BF131" s="216"/>
      <c r="BG131" s="243"/>
      <c r="BZ131" s="340"/>
      <c r="CA131" s="341"/>
      <c r="CB131" s="342"/>
      <c r="CC131" s="555"/>
      <c r="CD131" s="324"/>
      <c r="CE131" s="324"/>
      <c r="CF131" s="324"/>
      <c r="CG131" s="324"/>
      <c r="CH131" s="324"/>
      <c r="CI131" s="324"/>
      <c r="CJ131" s="324"/>
      <c r="CK131" s="324"/>
      <c r="CL131" s="324"/>
      <c r="CM131" s="324"/>
      <c r="CN131" s="324"/>
      <c r="CO131" s="324"/>
      <c r="CP131" s="324"/>
      <c r="CQ131" s="324"/>
      <c r="CR131" s="324"/>
      <c r="CS131" s="324"/>
      <c r="CT131" s="324"/>
      <c r="CU131" s="325"/>
      <c r="CV131" s="640"/>
      <c r="CW131" s="641"/>
      <c r="CX131" s="641"/>
      <c r="CY131" s="641"/>
      <c r="CZ131" s="641"/>
      <c r="DA131" s="641"/>
      <c r="DB131" s="641"/>
      <c r="DC131" s="641"/>
      <c r="DD131" s="641"/>
      <c r="DE131" s="641"/>
      <c r="DF131" s="641"/>
      <c r="DG131" s="641"/>
      <c r="DH131" s="641"/>
      <c r="DI131" s="641"/>
      <c r="DJ131" s="641"/>
      <c r="DK131" s="642"/>
    </row>
    <row r="132" spans="1:137" ht="8.25" customHeight="1" thickBot="1">
      <c r="A132" s="59"/>
      <c r="B132" s="59"/>
      <c r="BJ132" s="3"/>
    </row>
    <row r="133" spans="1:137" ht="7.5" customHeight="1">
      <c r="A133" s="398" t="s">
        <v>1</v>
      </c>
      <c r="B133" s="398"/>
      <c r="C133" s="188"/>
      <c r="D133" s="188"/>
      <c r="E133" s="615" t="str">
        <f>IF($EG$8=3,IF($CA$11="","",$CA$11),IF($S$12="","",$S$12))</f>
        <v/>
      </c>
      <c r="F133" s="615"/>
      <c r="G133" s="615"/>
      <c r="H133" s="615"/>
      <c r="I133" s="615"/>
      <c r="J133" s="615"/>
      <c r="K133" s="615"/>
      <c r="L133" s="615"/>
      <c r="M133" s="615"/>
      <c r="N133" s="615"/>
      <c r="O133" s="615"/>
      <c r="P133" s="615"/>
      <c r="Q133" s="615"/>
      <c r="R133" s="615"/>
      <c r="S133" s="615"/>
      <c r="T133" s="615"/>
      <c r="U133" s="615"/>
      <c r="V133" s="615"/>
      <c r="W133" s="615"/>
      <c r="X133" s="615"/>
      <c r="Y133" s="615"/>
      <c r="Z133" s="615"/>
      <c r="AA133" s="615"/>
      <c r="AB133" s="615"/>
      <c r="AC133" s="615"/>
      <c r="AD133" s="615"/>
      <c r="AE133" s="615"/>
      <c r="AF133" s="615"/>
      <c r="AG133" s="615"/>
      <c r="AH133" s="615"/>
      <c r="AI133" s="615"/>
      <c r="AJ133" s="615"/>
      <c r="AK133" s="615"/>
      <c r="AL133" s="615"/>
      <c r="AM133" s="615"/>
      <c r="AN133" s="615"/>
      <c r="AO133" s="615"/>
      <c r="AP133" s="615"/>
      <c r="AQ133" s="615"/>
      <c r="AR133" s="615"/>
      <c r="AS133" s="615"/>
      <c r="AV133" s="334" t="s">
        <v>80</v>
      </c>
      <c r="AW133" s="335"/>
      <c r="AX133" s="336"/>
      <c r="AY133" s="349" t="s">
        <v>134</v>
      </c>
      <c r="AZ133" s="350"/>
      <c r="BA133" s="350"/>
      <c r="BB133" s="350"/>
      <c r="BC133" s="350"/>
      <c r="BD133" s="350"/>
      <c r="BE133" s="350"/>
      <c r="BF133" s="350"/>
      <c r="BG133" s="350"/>
      <c r="BH133" s="350"/>
      <c r="BI133" s="350"/>
      <c r="BJ133" s="350"/>
      <c r="BK133" s="350"/>
      <c r="BL133" s="350"/>
      <c r="BM133" s="350"/>
      <c r="BN133" s="350"/>
      <c r="BO133" s="350"/>
      <c r="BP133" s="350"/>
      <c r="BQ133" s="350"/>
      <c r="BR133" s="350"/>
      <c r="BS133" s="350"/>
      <c r="BT133" s="350"/>
      <c r="BU133" s="350"/>
      <c r="BV133" s="350"/>
      <c r="BW133" s="350"/>
      <c r="BX133" s="350"/>
      <c r="BY133" s="350"/>
      <c r="BZ133" s="350"/>
      <c r="CA133" s="350"/>
      <c r="CB133" s="350"/>
      <c r="CC133" s="317" t="s">
        <v>136</v>
      </c>
      <c r="CD133" s="318"/>
      <c r="CE133" s="318"/>
      <c r="CF133" s="318"/>
      <c r="CG133" s="318"/>
      <c r="CH133" s="318"/>
      <c r="CI133" s="318"/>
      <c r="CJ133" s="318"/>
      <c r="CK133" s="318"/>
      <c r="CL133" s="318"/>
      <c r="CM133" s="318"/>
      <c r="CN133" s="318"/>
      <c r="CO133" s="318"/>
      <c r="CP133" s="318"/>
      <c r="CQ133" s="318"/>
      <c r="CR133" s="318"/>
      <c r="CS133" s="318"/>
      <c r="CT133" s="318"/>
      <c r="CU133" s="319"/>
      <c r="CV133" s="645"/>
      <c r="CW133" s="646"/>
      <c r="CX133" s="646"/>
      <c r="CY133" s="646"/>
      <c r="CZ133" s="646"/>
      <c r="DA133" s="646"/>
      <c r="DB133" s="646"/>
      <c r="DC133" s="646"/>
      <c r="DD133" s="646"/>
      <c r="DE133" s="646"/>
      <c r="DF133" s="646"/>
      <c r="DG133" s="646"/>
      <c r="DH133" s="646"/>
      <c r="DI133" s="646"/>
      <c r="DJ133" s="646"/>
      <c r="DK133" s="647"/>
    </row>
    <row r="134" spans="1:137" ht="7.5" customHeight="1">
      <c r="A134" s="188"/>
      <c r="B134" s="188"/>
      <c r="C134" s="188"/>
      <c r="D134" s="188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  <c r="AM134" s="615"/>
      <c r="AN134" s="615"/>
      <c r="AO134" s="615"/>
      <c r="AP134" s="615"/>
      <c r="AQ134" s="615"/>
      <c r="AR134" s="615"/>
      <c r="AS134" s="615"/>
      <c r="AV134" s="337"/>
      <c r="AW134" s="338"/>
      <c r="AX134" s="339"/>
      <c r="AY134" s="351"/>
      <c r="AZ134" s="352"/>
      <c r="BA134" s="352"/>
      <c r="BB134" s="352"/>
      <c r="BC134" s="352"/>
      <c r="BD134" s="352"/>
      <c r="BE134" s="352"/>
      <c r="BF134" s="352"/>
      <c r="BG134" s="352"/>
      <c r="BH134" s="352"/>
      <c r="BI134" s="352"/>
      <c r="BJ134" s="352"/>
      <c r="BK134" s="352"/>
      <c r="BL134" s="352"/>
      <c r="BM134" s="352"/>
      <c r="BN134" s="352"/>
      <c r="BO134" s="352"/>
      <c r="BP134" s="352"/>
      <c r="BQ134" s="352"/>
      <c r="BR134" s="352"/>
      <c r="BS134" s="352"/>
      <c r="BT134" s="352"/>
      <c r="BU134" s="352"/>
      <c r="BV134" s="352"/>
      <c r="BW134" s="352"/>
      <c r="BX134" s="352"/>
      <c r="BY134" s="352"/>
      <c r="BZ134" s="352"/>
      <c r="CA134" s="352"/>
      <c r="CB134" s="352"/>
      <c r="CC134" s="320"/>
      <c r="CD134" s="321"/>
      <c r="CE134" s="321"/>
      <c r="CF134" s="321"/>
      <c r="CG134" s="321"/>
      <c r="CH134" s="321"/>
      <c r="CI134" s="321"/>
      <c r="CJ134" s="321"/>
      <c r="CK134" s="321"/>
      <c r="CL134" s="321"/>
      <c r="CM134" s="321"/>
      <c r="CN134" s="321"/>
      <c r="CO134" s="321"/>
      <c r="CP134" s="321"/>
      <c r="CQ134" s="321"/>
      <c r="CR134" s="321"/>
      <c r="CS134" s="321"/>
      <c r="CT134" s="321"/>
      <c r="CU134" s="322"/>
      <c r="CV134" s="648"/>
      <c r="CW134" s="649"/>
      <c r="CX134" s="649"/>
      <c r="CY134" s="649"/>
      <c r="CZ134" s="649"/>
      <c r="DA134" s="649"/>
      <c r="DB134" s="649"/>
      <c r="DC134" s="649"/>
      <c r="DD134" s="649"/>
      <c r="DE134" s="649"/>
      <c r="DF134" s="649"/>
      <c r="DG134" s="649"/>
      <c r="DH134" s="649"/>
      <c r="DI134" s="649"/>
      <c r="DJ134" s="649"/>
      <c r="DK134" s="650"/>
    </row>
    <row r="135" spans="1:137" ht="7.5" customHeight="1">
      <c r="A135" s="188"/>
      <c r="B135" s="188"/>
      <c r="C135" s="188"/>
      <c r="D135" s="188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  <c r="AM135" s="615"/>
      <c r="AN135" s="615"/>
      <c r="AO135" s="615"/>
      <c r="AP135" s="615"/>
      <c r="AQ135" s="615"/>
      <c r="AR135" s="615"/>
      <c r="AS135" s="615"/>
      <c r="AV135" s="337"/>
      <c r="AW135" s="338"/>
      <c r="AX135" s="339"/>
      <c r="AY135" s="698"/>
      <c r="AZ135" s="699"/>
      <c r="BA135" s="699"/>
      <c r="BB135" s="699"/>
      <c r="BC135" s="699"/>
      <c r="BD135" s="699"/>
      <c r="BE135" s="699"/>
      <c r="BF135" s="699"/>
      <c r="BG135" s="699"/>
      <c r="BH135" s="699"/>
      <c r="BI135" s="699"/>
      <c r="BJ135" s="699"/>
      <c r="BK135" s="699"/>
      <c r="BL135" s="699"/>
      <c r="BM135" s="699"/>
      <c r="BN135" s="699"/>
      <c r="BO135" s="699"/>
      <c r="BP135" s="699"/>
      <c r="BQ135" s="699"/>
      <c r="BR135" s="699"/>
      <c r="BS135" s="699"/>
      <c r="BT135" s="699"/>
      <c r="BU135" s="699"/>
      <c r="BV135" s="699"/>
      <c r="BW135" s="699"/>
      <c r="BX135" s="699"/>
      <c r="BY135" s="699"/>
      <c r="BZ135" s="699"/>
      <c r="CA135" s="699"/>
      <c r="CB135" s="699"/>
      <c r="CC135" s="320"/>
      <c r="CD135" s="321"/>
      <c r="CE135" s="321"/>
      <c r="CF135" s="321"/>
      <c r="CG135" s="321"/>
      <c r="CH135" s="321"/>
      <c r="CI135" s="321"/>
      <c r="CJ135" s="321"/>
      <c r="CK135" s="321"/>
      <c r="CL135" s="321"/>
      <c r="CM135" s="321"/>
      <c r="CN135" s="321"/>
      <c r="CO135" s="321"/>
      <c r="CP135" s="321"/>
      <c r="CQ135" s="321"/>
      <c r="CR135" s="321"/>
      <c r="CS135" s="321"/>
      <c r="CT135" s="321"/>
      <c r="CU135" s="322"/>
      <c r="CV135" s="648"/>
      <c r="CW135" s="649"/>
      <c r="CX135" s="649"/>
      <c r="CY135" s="649"/>
      <c r="CZ135" s="649"/>
      <c r="DA135" s="649"/>
      <c r="DB135" s="649"/>
      <c r="DC135" s="649"/>
      <c r="DD135" s="649"/>
      <c r="DE135" s="649"/>
      <c r="DF135" s="649"/>
      <c r="DG135" s="649"/>
      <c r="DH135" s="649"/>
      <c r="DI135" s="649"/>
      <c r="DJ135" s="649"/>
      <c r="DK135" s="650"/>
    </row>
    <row r="136" spans="1:137" ht="7.5" customHeight="1" thickBot="1">
      <c r="A136" s="188"/>
      <c r="B136" s="188"/>
      <c r="C136" s="188"/>
      <c r="D136" s="188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  <c r="AM136" s="615"/>
      <c r="AN136" s="615"/>
      <c r="AO136" s="615"/>
      <c r="AP136" s="615"/>
      <c r="AQ136" s="615"/>
      <c r="AR136" s="615"/>
      <c r="AS136" s="615"/>
      <c r="AV136" s="337"/>
      <c r="AW136" s="338"/>
      <c r="AX136" s="339"/>
      <c r="AY136" s="698"/>
      <c r="AZ136" s="699"/>
      <c r="BA136" s="699"/>
      <c r="BB136" s="699"/>
      <c r="BC136" s="699"/>
      <c r="BD136" s="699"/>
      <c r="BE136" s="699"/>
      <c r="BF136" s="699"/>
      <c r="BG136" s="699"/>
      <c r="BH136" s="699"/>
      <c r="BI136" s="699"/>
      <c r="BJ136" s="699"/>
      <c r="BK136" s="699"/>
      <c r="BL136" s="699"/>
      <c r="BM136" s="699"/>
      <c r="BN136" s="699"/>
      <c r="BO136" s="699"/>
      <c r="BP136" s="699"/>
      <c r="BQ136" s="699"/>
      <c r="BR136" s="699"/>
      <c r="BS136" s="699"/>
      <c r="BT136" s="699"/>
      <c r="BU136" s="699"/>
      <c r="BV136" s="699"/>
      <c r="BW136" s="699"/>
      <c r="BX136" s="699"/>
      <c r="BY136" s="699"/>
      <c r="BZ136" s="699"/>
      <c r="CA136" s="699"/>
      <c r="CB136" s="699"/>
      <c r="CC136" s="323"/>
      <c r="CD136" s="324"/>
      <c r="CE136" s="324"/>
      <c r="CF136" s="324"/>
      <c r="CG136" s="324"/>
      <c r="CH136" s="324"/>
      <c r="CI136" s="324"/>
      <c r="CJ136" s="324"/>
      <c r="CK136" s="324"/>
      <c r="CL136" s="324"/>
      <c r="CM136" s="324"/>
      <c r="CN136" s="324"/>
      <c r="CO136" s="324"/>
      <c r="CP136" s="324"/>
      <c r="CQ136" s="324"/>
      <c r="CR136" s="324"/>
      <c r="CS136" s="324"/>
      <c r="CT136" s="324"/>
      <c r="CU136" s="325"/>
      <c r="CV136" s="651"/>
      <c r="CW136" s="652"/>
      <c r="CX136" s="652"/>
      <c r="CY136" s="652"/>
      <c r="CZ136" s="652"/>
      <c r="DA136" s="652"/>
      <c r="DB136" s="652"/>
      <c r="DC136" s="652"/>
      <c r="DD136" s="652"/>
      <c r="DE136" s="652"/>
      <c r="DF136" s="652"/>
      <c r="DG136" s="652"/>
      <c r="DH136" s="652"/>
      <c r="DI136" s="652"/>
      <c r="DJ136" s="652"/>
      <c r="DK136" s="653"/>
    </row>
    <row r="137" spans="1:137" ht="7.5" customHeight="1">
      <c r="A137" s="409" t="s">
        <v>1</v>
      </c>
      <c r="B137" s="409"/>
      <c r="C137" s="410"/>
      <c r="D137" s="410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V137" s="337"/>
      <c r="AW137" s="338"/>
      <c r="AX137" s="339"/>
      <c r="AY137" s="698"/>
      <c r="AZ137" s="699"/>
      <c r="BA137" s="699"/>
      <c r="BB137" s="699"/>
      <c r="BC137" s="699"/>
      <c r="BD137" s="699"/>
      <c r="BE137" s="699"/>
      <c r="BF137" s="699"/>
      <c r="BG137" s="699"/>
      <c r="BH137" s="699"/>
      <c r="BI137" s="699"/>
      <c r="BJ137" s="699"/>
      <c r="BK137" s="699"/>
      <c r="BL137" s="699"/>
      <c r="BM137" s="699"/>
      <c r="BN137" s="699"/>
      <c r="BO137" s="699"/>
      <c r="BP137" s="699"/>
      <c r="BQ137" s="699"/>
      <c r="BR137" s="699"/>
      <c r="BS137" s="699"/>
      <c r="BT137" s="699"/>
      <c r="BU137" s="699"/>
      <c r="BV137" s="699"/>
      <c r="BW137" s="699"/>
      <c r="BX137" s="699"/>
      <c r="BY137" s="699"/>
      <c r="BZ137" s="699"/>
      <c r="CA137" s="699"/>
      <c r="CB137" s="699"/>
      <c r="CC137" s="343" t="s">
        <v>125</v>
      </c>
      <c r="CD137" s="344"/>
      <c r="CE137" s="344"/>
      <c r="CF137" s="344"/>
      <c r="CG137" s="344"/>
      <c r="CH137" s="344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5"/>
      <c r="CV137" s="654"/>
      <c r="CW137" s="655"/>
      <c r="CX137" s="655"/>
      <c r="CY137" s="655"/>
      <c r="CZ137" s="655"/>
      <c r="DA137" s="655"/>
      <c r="DB137" s="655"/>
      <c r="DC137" s="655"/>
      <c r="DD137" s="655"/>
      <c r="DE137" s="655"/>
      <c r="DF137" s="655"/>
      <c r="DG137" s="655"/>
      <c r="DH137" s="655"/>
      <c r="DI137" s="655"/>
      <c r="DJ137" s="655"/>
      <c r="DK137" s="656"/>
    </row>
    <row r="138" spans="1:137" ht="7.5" customHeight="1">
      <c r="A138" s="410"/>
      <c r="B138" s="410"/>
      <c r="C138" s="410"/>
      <c r="D138" s="410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V138" s="337"/>
      <c r="AW138" s="338"/>
      <c r="AX138" s="339"/>
      <c r="AY138" s="698"/>
      <c r="AZ138" s="699"/>
      <c r="BA138" s="699"/>
      <c r="BB138" s="699"/>
      <c r="BC138" s="699"/>
      <c r="BD138" s="699"/>
      <c r="BE138" s="699"/>
      <c r="BF138" s="699"/>
      <c r="BG138" s="699"/>
      <c r="BH138" s="699"/>
      <c r="BI138" s="699"/>
      <c r="BJ138" s="699"/>
      <c r="BK138" s="699"/>
      <c r="BL138" s="699"/>
      <c r="BM138" s="699"/>
      <c r="BN138" s="699"/>
      <c r="BO138" s="699"/>
      <c r="BP138" s="699"/>
      <c r="BQ138" s="699"/>
      <c r="BR138" s="699"/>
      <c r="BS138" s="699"/>
      <c r="BT138" s="699"/>
      <c r="BU138" s="699"/>
      <c r="BV138" s="699"/>
      <c r="BW138" s="699"/>
      <c r="BX138" s="699"/>
      <c r="BY138" s="699"/>
      <c r="BZ138" s="699"/>
      <c r="CA138" s="699"/>
      <c r="CB138" s="699"/>
      <c r="CC138" s="346"/>
      <c r="CD138" s="347"/>
      <c r="CE138" s="347"/>
      <c r="CF138" s="347"/>
      <c r="CG138" s="347"/>
      <c r="CH138" s="347"/>
      <c r="CI138" s="347"/>
      <c r="CJ138" s="347"/>
      <c r="CK138" s="347"/>
      <c r="CL138" s="347"/>
      <c r="CM138" s="347"/>
      <c r="CN138" s="347"/>
      <c r="CO138" s="347"/>
      <c r="CP138" s="347"/>
      <c r="CQ138" s="347"/>
      <c r="CR138" s="347"/>
      <c r="CS138" s="347"/>
      <c r="CT138" s="347"/>
      <c r="CU138" s="348"/>
      <c r="CV138" s="657"/>
      <c r="CW138" s="658"/>
      <c r="CX138" s="658"/>
      <c r="CY138" s="658"/>
      <c r="CZ138" s="658"/>
      <c r="DA138" s="658"/>
      <c r="DB138" s="658"/>
      <c r="DC138" s="658"/>
      <c r="DD138" s="658"/>
      <c r="DE138" s="658"/>
      <c r="DF138" s="658"/>
      <c r="DG138" s="658"/>
      <c r="DH138" s="658"/>
      <c r="DI138" s="658"/>
      <c r="DJ138" s="658"/>
      <c r="DK138" s="659"/>
    </row>
    <row r="139" spans="1:137" ht="7.5" customHeight="1">
      <c r="A139" s="410"/>
      <c r="B139" s="410"/>
      <c r="C139" s="410"/>
      <c r="D139" s="410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V139" s="337"/>
      <c r="AW139" s="338"/>
      <c r="AX139" s="339"/>
      <c r="AY139" s="698"/>
      <c r="AZ139" s="699"/>
      <c r="BA139" s="699"/>
      <c r="BB139" s="699"/>
      <c r="BC139" s="699"/>
      <c r="BD139" s="699"/>
      <c r="BE139" s="699"/>
      <c r="BF139" s="699"/>
      <c r="BG139" s="699"/>
      <c r="BH139" s="699"/>
      <c r="BI139" s="699"/>
      <c r="BJ139" s="699"/>
      <c r="BK139" s="699"/>
      <c r="BL139" s="699"/>
      <c r="BM139" s="699"/>
      <c r="BN139" s="699"/>
      <c r="BO139" s="699"/>
      <c r="BP139" s="699"/>
      <c r="BQ139" s="699"/>
      <c r="BR139" s="699"/>
      <c r="BS139" s="699"/>
      <c r="BT139" s="699"/>
      <c r="BU139" s="699"/>
      <c r="BV139" s="699"/>
      <c r="BW139" s="699"/>
      <c r="BX139" s="699"/>
      <c r="BY139" s="699"/>
      <c r="BZ139" s="699"/>
      <c r="CA139" s="699"/>
      <c r="CB139" s="699"/>
      <c r="CC139" s="346"/>
      <c r="CD139" s="347"/>
      <c r="CE139" s="347"/>
      <c r="CF139" s="347"/>
      <c r="CG139" s="347"/>
      <c r="CH139" s="347"/>
      <c r="CI139" s="347"/>
      <c r="CJ139" s="347"/>
      <c r="CK139" s="347"/>
      <c r="CL139" s="347"/>
      <c r="CM139" s="347"/>
      <c r="CN139" s="347"/>
      <c r="CO139" s="347"/>
      <c r="CP139" s="347"/>
      <c r="CQ139" s="347"/>
      <c r="CR139" s="347"/>
      <c r="CS139" s="347"/>
      <c r="CT139" s="347"/>
      <c r="CU139" s="348"/>
      <c r="CV139" s="657"/>
      <c r="CW139" s="658"/>
      <c r="CX139" s="658"/>
      <c r="CY139" s="658"/>
      <c r="CZ139" s="658"/>
      <c r="DA139" s="658"/>
      <c r="DB139" s="658"/>
      <c r="DC139" s="658"/>
      <c r="DD139" s="658"/>
      <c r="DE139" s="658"/>
      <c r="DF139" s="658"/>
      <c r="DG139" s="658"/>
      <c r="DH139" s="658"/>
      <c r="DI139" s="658"/>
      <c r="DJ139" s="658"/>
      <c r="DK139" s="659"/>
    </row>
    <row r="140" spans="1:137" ht="7.5" customHeight="1">
      <c r="A140" s="410"/>
      <c r="B140" s="410"/>
      <c r="C140" s="410"/>
      <c r="D140" s="410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V140" s="340"/>
      <c r="AW140" s="341"/>
      <c r="AX140" s="342"/>
      <c r="AY140" s="700"/>
      <c r="AZ140" s="701"/>
      <c r="BA140" s="701"/>
      <c r="BB140" s="701"/>
      <c r="BC140" s="701"/>
      <c r="BD140" s="701"/>
      <c r="BE140" s="701"/>
      <c r="BF140" s="701"/>
      <c r="BG140" s="701"/>
      <c r="BH140" s="701"/>
      <c r="BI140" s="701"/>
      <c r="BJ140" s="701"/>
      <c r="BK140" s="701"/>
      <c r="BL140" s="701"/>
      <c r="BM140" s="701"/>
      <c r="BN140" s="701"/>
      <c r="BO140" s="701"/>
      <c r="BP140" s="701"/>
      <c r="BQ140" s="701"/>
      <c r="BR140" s="701"/>
      <c r="BS140" s="701"/>
      <c r="BT140" s="701"/>
      <c r="BU140" s="701"/>
      <c r="BV140" s="701"/>
      <c r="BW140" s="701"/>
      <c r="BX140" s="701"/>
      <c r="BY140" s="701"/>
      <c r="BZ140" s="701"/>
      <c r="CA140" s="701"/>
      <c r="CB140" s="701"/>
      <c r="CC140" s="702"/>
      <c r="CD140" s="703"/>
      <c r="CE140" s="703"/>
      <c r="CF140" s="703"/>
      <c r="CG140" s="703"/>
      <c r="CH140" s="703"/>
      <c r="CI140" s="703"/>
      <c r="CJ140" s="703"/>
      <c r="CK140" s="703"/>
      <c r="CL140" s="703"/>
      <c r="CM140" s="703"/>
      <c r="CN140" s="703"/>
      <c r="CO140" s="703"/>
      <c r="CP140" s="703"/>
      <c r="CQ140" s="703"/>
      <c r="CR140" s="703"/>
      <c r="CS140" s="703"/>
      <c r="CT140" s="703"/>
      <c r="CU140" s="704"/>
      <c r="CV140" s="660"/>
      <c r="CW140" s="661"/>
      <c r="CX140" s="661"/>
      <c r="CY140" s="661"/>
      <c r="CZ140" s="661"/>
      <c r="DA140" s="661"/>
      <c r="DB140" s="661"/>
      <c r="DC140" s="661"/>
      <c r="DD140" s="661"/>
      <c r="DE140" s="661"/>
      <c r="DF140" s="661"/>
      <c r="DG140" s="661"/>
      <c r="DH140" s="661"/>
      <c r="DI140" s="661"/>
      <c r="DJ140" s="661"/>
      <c r="DK140" s="662"/>
    </row>
    <row r="141" spans="1:137" s="136" customFormat="1" ht="12" customHeight="1">
      <c r="EG141" s="137"/>
    </row>
    <row r="142" spans="1:137" ht="6.75" customHeight="1">
      <c r="A142" s="400" t="s">
        <v>131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 t="s">
        <v>2</v>
      </c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2" t="s">
        <v>12</v>
      </c>
      <c r="AI142" s="403"/>
      <c r="AJ142" s="403"/>
      <c r="AK142" s="403"/>
      <c r="AL142" s="403"/>
      <c r="AM142" s="403"/>
      <c r="AN142" s="403"/>
      <c r="AO142" s="403" t="s">
        <v>13</v>
      </c>
      <c r="AP142" s="403"/>
      <c r="AQ142" s="404"/>
      <c r="AR142" s="405" t="s">
        <v>15</v>
      </c>
      <c r="AS142" s="383"/>
      <c r="AT142" s="383"/>
      <c r="AU142" s="383"/>
      <c r="AV142" s="383"/>
      <c r="AW142" s="383"/>
      <c r="AX142" s="383"/>
      <c r="AY142" s="383"/>
      <c r="AZ142" s="383"/>
      <c r="BA142" s="384"/>
      <c r="BB142" s="401" t="s">
        <v>14</v>
      </c>
      <c r="BC142" s="401"/>
      <c r="BD142" s="401"/>
      <c r="BE142" s="401"/>
      <c r="BF142" s="401"/>
      <c r="BG142" s="401"/>
      <c r="BH142" s="401"/>
      <c r="BI142" s="401"/>
      <c r="BJ142" s="401"/>
      <c r="BK142" s="401"/>
      <c r="BL142" s="401"/>
      <c r="BM142" s="401"/>
      <c r="BN142" s="401"/>
      <c r="BO142" s="401"/>
      <c r="BP142" s="408"/>
      <c r="BQ142" s="616" t="s">
        <v>133</v>
      </c>
      <c r="BR142" s="401"/>
      <c r="BS142" s="401"/>
      <c r="BT142" s="401"/>
      <c r="BU142" s="401"/>
      <c r="BV142" s="401"/>
      <c r="BW142" s="401"/>
      <c r="BX142" s="383" t="s">
        <v>87</v>
      </c>
      <c r="BY142" s="383"/>
      <c r="BZ142" s="383"/>
      <c r="CA142" s="383"/>
      <c r="CB142" s="383"/>
      <c r="CC142" s="383"/>
      <c r="CD142" s="383"/>
      <c r="CE142" s="383"/>
      <c r="CF142" s="383"/>
      <c r="CG142" s="383"/>
      <c r="CH142" s="383"/>
      <c r="CI142" s="383"/>
      <c r="CJ142" s="383"/>
      <c r="CK142" s="383"/>
      <c r="CL142" s="384"/>
      <c r="CM142" s="389" t="s">
        <v>86</v>
      </c>
      <c r="CN142" s="390"/>
      <c r="CO142" s="390"/>
      <c r="CP142" s="390"/>
      <c r="CQ142" s="390"/>
      <c r="CR142" s="390"/>
      <c r="CS142" s="390"/>
      <c r="CT142" s="390"/>
      <c r="CU142" s="390"/>
      <c r="CV142" s="390"/>
      <c r="CW142" s="390"/>
      <c r="CX142" s="390"/>
      <c r="CY142" s="390"/>
      <c r="CZ142" s="390"/>
      <c r="DA142" s="391"/>
      <c r="DB142" s="580" t="s">
        <v>97</v>
      </c>
      <c r="DC142" s="581"/>
      <c r="DD142" s="581"/>
      <c r="DE142" s="581"/>
      <c r="DF142" s="581"/>
      <c r="DG142" s="581"/>
      <c r="DH142" s="581"/>
      <c r="DI142" s="581"/>
      <c r="DJ142" s="581"/>
      <c r="DK142" s="582"/>
    </row>
    <row r="143" spans="1:137" ht="6.75" customHeight="1">
      <c r="A143" s="400"/>
      <c r="B143" s="400"/>
      <c r="C143" s="400"/>
      <c r="D143" s="400"/>
      <c r="E143" s="400"/>
      <c r="F143" s="400"/>
      <c r="G143" s="400"/>
      <c r="H143" s="400"/>
      <c r="I143" s="400"/>
      <c r="J143" s="400"/>
      <c r="K143" s="400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2"/>
      <c r="AI143" s="403"/>
      <c r="AJ143" s="403"/>
      <c r="AK143" s="403"/>
      <c r="AL143" s="403"/>
      <c r="AM143" s="403"/>
      <c r="AN143" s="403"/>
      <c r="AO143" s="403"/>
      <c r="AP143" s="403"/>
      <c r="AQ143" s="404"/>
      <c r="AR143" s="406"/>
      <c r="AS143" s="385"/>
      <c r="AT143" s="385"/>
      <c r="AU143" s="385"/>
      <c r="AV143" s="385"/>
      <c r="AW143" s="385"/>
      <c r="AX143" s="385"/>
      <c r="AY143" s="385"/>
      <c r="AZ143" s="385"/>
      <c r="BA143" s="386"/>
      <c r="BB143" s="401"/>
      <c r="BC143" s="401"/>
      <c r="BD143" s="401"/>
      <c r="BE143" s="401"/>
      <c r="BF143" s="401"/>
      <c r="BG143" s="401"/>
      <c r="BH143" s="401"/>
      <c r="BI143" s="401"/>
      <c r="BJ143" s="401"/>
      <c r="BK143" s="401"/>
      <c r="BL143" s="401"/>
      <c r="BM143" s="401"/>
      <c r="BN143" s="401"/>
      <c r="BO143" s="401"/>
      <c r="BP143" s="408"/>
      <c r="BQ143" s="616"/>
      <c r="BR143" s="401"/>
      <c r="BS143" s="401"/>
      <c r="BT143" s="401"/>
      <c r="BU143" s="401"/>
      <c r="BV143" s="401"/>
      <c r="BW143" s="401"/>
      <c r="BX143" s="385"/>
      <c r="BY143" s="385"/>
      <c r="BZ143" s="385"/>
      <c r="CA143" s="385"/>
      <c r="CB143" s="385"/>
      <c r="CC143" s="385"/>
      <c r="CD143" s="385"/>
      <c r="CE143" s="385"/>
      <c r="CF143" s="385"/>
      <c r="CG143" s="385"/>
      <c r="CH143" s="385"/>
      <c r="CI143" s="385"/>
      <c r="CJ143" s="385"/>
      <c r="CK143" s="385"/>
      <c r="CL143" s="386"/>
      <c r="CM143" s="392"/>
      <c r="CN143" s="393"/>
      <c r="CO143" s="393"/>
      <c r="CP143" s="393"/>
      <c r="CQ143" s="393"/>
      <c r="CR143" s="393"/>
      <c r="CS143" s="393"/>
      <c r="CT143" s="393"/>
      <c r="CU143" s="393"/>
      <c r="CV143" s="393"/>
      <c r="CW143" s="393"/>
      <c r="CX143" s="393"/>
      <c r="CY143" s="393"/>
      <c r="CZ143" s="393"/>
      <c r="DA143" s="394"/>
      <c r="DB143" s="583"/>
      <c r="DC143" s="584"/>
      <c r="DD143" s="584"/>
      <c r="DE143" s="584"/>
      <c r="DF143" s="584"/>
      <c r="DG143" s="584"/>
      <c r="DH143" s="584"/>
      <c r="DI143" s="584"/>
      <c r="DJ143" s="584"/>
      <c r="DK143" s="585"/>
    </row>
    <row r="144" spans="1:137" ht="6.75" customHeight="1">
      <c r="A144" s="400"/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2"/>
      <c r="AI144" s="403"/>
      <c r="AJ144" s="403"/>
      <c r="AK144" s="403"/>
      <c r="AL144" s="403"/>
      <c r="AM144" s="403"/>
      <c r="AN144" s="403"/>
      <c r="AO144" s="403"/>
      <c r="AP144" s="403"/>
      <c r="AQ144" s="404"/>
      <c r="AR144" s="407"/>
      <c r="AS144" s="387"/>
      <c r="AT144" s="387"/>
      <c r="AU144" s="387"/>
      <c r="AV144" s="387"/>
      <c r="AW144" s="387"/>
      <c r="AX144" s="387"/>
      <c r="AY144" s="387"/>
      <c r="AZ144" s="387"/>
      <c r="BA144" s="388"/>
      <c r="BB144" s="401"/>
      <c r="BC144" s="401"/>
      <c r="BD144" s="401"/>
      <c r="BE144" s="401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 s="401"/>
      <c r="BP144" s="408"/>
      <c r="BQ144" s="616"/>
      <c r="BR144" s="401"/>
      <c r="BS144" s="401"/>
      <c r="BT144" s="401"/>
      <c r="BU144" s="401"/>
      <c r="BV144" s="401"/>
      <c r="BW144" s="401"/>
      <c r="BX144" s="387"/>
      <c r="BY144" s="387"/>
      <c r="BZ144" s="387"/>
      <c r="CA144" s="387"/>
      <c r="CB144" s="387"/>
      <c r="CC144" s="387"/>
      <c r="CD144" s="387"/>
      <c r="CE144" s="387"/>
      <c r="CF144" s="387"/>
      <c r="CG144" s="387"/>
      <c r="CH144" s="387"/>
      <c r="CI144" s="387"/>
      <c r="CJ144" s="387"/>
      <c r="CK144" s="387"/>
      <c r="CL144" s="388"/>
      <c r="CM144" s="395"/>
      <c r="CN144" s="396"/>
      <c r="CO144" s="396"/>
      <c r="CP144" s="396"/>
      <c r="CQ144" s="396"/>
      <c r="CR144" s="396"/>
      <c r="CS144" s="396"/>
      <c r="CT144" s="396"/>
      <c r="CU144" s="396"/>
      <c r="CV144" s="396"/>
      <c r="CW144" s="396"/>
      <c r="CX144" s="396"/>
      <c r="CY144" s="396"/>
      <c r="CZ144" s="396"/>
      <c r="DA144" s="397"/>
      <c r="DB144" s="586"/>
      <c r="DC144" s="587"/>
      <c r="DD144" s="587"/>
      <c r="DE144" s="587"/>
      <c r="DF144" s="587"/>
      <c r="DG144" s="587"/>
      <c r="DH144" s="587"/>
      <c r="DI144" s="587"/>
      <c r="DJ144" s="587"/>
      <c r="DK144" s="588"/>
    </row>
    <row r="145" spans="1:115" ht="8.25" customHeight="1">
      <c r="A145" s="366" t="str">
        <f>IF($EG$8&lt;&gt;3,"",IF($BP$13="","",$BP$13))</f>
        <v/>
      </c>
      <c r="B145" s="367"/>
      <c r="C145" s="367"/>
      <c r="D145" s="367"/>
      <c r="E145" s="367"/>
      <c r="F145" s="367"/>
      <c r="G145" s="367"/>
      <c r="H145" s="367"/>
      <c r="I145" s="367"/>
      <c r="J145" s="367"/>
      <c r="K145" s="368"/>
      <c r="L145" s="375" t="str">
        <f>IF($EG$8=1,"当 月 出 来 高",IF($EG$8=2,"精　　算",IF($EG$8=4,"当 月 出 来 高",IF($CA$13="","",$CA$13))))</f>
        <v/>
      </c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7" t="str">
        <f>IF($EG$8=3,IF($CW$13="","",IF($DE$13&lt;&gt;"式",TEXT($CW$13,"#,##0.00_);[赤](#,##0.00)"),$CW$13)),1)</f>
        <v/>
      </c>
      <c r="AI145" s="378"/>
      <c r="AJ145" s="378"/>
      <c r="AK145" s="378"/>
      <c r="AL145" s="378"/>
      <c r="AM145" s="378"/>
      <c r="AN145" s="378"/>
      <c r="AO145" s="575" t="str">
        <f>IF($EG$8=3,IF($DE$13="","",$DE$13),"式")</f>
        <v/>
      </c>
      <c r="AP145" s="575"/>
      <c r="AQ145" s="576"/>
      <c r="AR145" s="413" t="str">
        <f>IF($EG$8=3,IF($DI$13="","",$DI$13),"")</f>
        <v/>
      </c>
      <c r="AS145" s="414"/>
      <c r="AT145" s="414"/>
      <c r="AU145" s="414"/>
      <c r="AV145" s="414"/>
      <c r="AW145" s="414"/>
      <c r="AX145" s="414"/>
      <c r="AY145" s="414"/>
      <c r="AZ145" s="414"/>
      <c r="BA145" s="415"/>
      <c r="BB145" s="422" t="str">
        <f>IF($EG$8=3,IF($DQ$13="","",$DQ$13),IF($AJ$24="","",$AJ$24))</f>
        <v/>
      </c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4"/>
      <c r="BQ145" s="617" t="str">
        <f>IF($EG$8=3,"",IF($EG$8=4,"単価契約",IF($S$15="","","本契約")))</f>
        <v/>
      </c>
      <c r="BR145" s="618"/>
      <c r="BS145" s="618"/>
      <c r="BT145" s="618"/>
      <c r="BU145" s="618"/>
      <c r="BV145" s="618"/>
      <c r="BW145" s="619"/>
      <c r="BX145" s="433" t="str">
        <f>IF($EG$8&lt;&gt;3,IF($S$15="","",$S$15&amp;"-"&amp;$AG$15),"")</f>
        <v/>
      </c>
      <c r="BY145" s="434"/>
      <c r="BZ145" s="434"/>
      <c r="CA145" s="434"/>
      <c r="CB145" s="434"/>
      <c r="CC145" s="434"/>
      <c r="CD145" s="434"/>
      <c r="CE145" s="434"/>
      <c r="CF145" s="434"/>
      <c r="CG145" s="434"/>
      <c r="CH145" s="434"/>
      <c r="CI145" s="434"/>
      <c r="CJ145" s="434"/>
      <c r="CK145" s="434"/>
      <c r="CL145" s="434"/>
      <c r="CM145" s="422" t="str">
        <f>IF($EG$8&lt;&gt;3,IF($AJ$15="","",$AJ$15),"")</f>
        <v/>
      </c>
      <c r="CN145" s="423"/>
      <c r="CO145" s="423"/>
      <c r="CP145" s="423"/>
      <c r="CQ145" s="423"/>
      <c r="CR145" s="423"/>
      <c r="CS145" s="423"/>
      <c r="CT145" s="423"/>
      <c r="CU145" s="423"/>
      <c r="CV145" s="423"/>
      <c r="CW145" s="423"/>
      <c r="CX145" s="423"/>
      <c r="CY145" s="423"/>
      <c r="CZ145" s="423"/>
      <c r="DA145" s="623"/>
      <c r="DB145" s="589"/>
      <c r="DC145" s="590"/>
      <c r="DD145" s="590"/>
      <c r="DE145" s="590"/>
      <c r="DF145" s="590"/>
      <c r="DG145" s="590"/>
      <c r="DH145" s="590"/>
      <c r="DI145" s="590"/>
      <c r="DJ145" s="590"/>
      <c r="DK145" s="591"/>
    </row>
    <row r="146" spans="1:115" ht="8.25" customHeight="1">
      <c r="A146" s="369"/>
      <c r="B146" s="370"/>
      <c r="C146" s="370"/>
      <c r="D146" s="370"/>
      <c r="E146" s="370"/>
      <c r="F146" s="370"/>
      <c r="G146" s="370"/>
      <c r="H146" s="370"/>
      <c r="I146" s="370"/>
      <c r="J146" s="370"/>
      <c r="K146" s="371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9"/>
      <c r="AI146" s="380"/>
      <c r="AJ146" s="380"/>
      <c r="AK146" s="380"/>
      <c r="AL146" s="380"/>
      <c r="AM146" s="380"/>
      <c r="AN146" s="380"/>
      <c r="AO146" s="465"/>
      <c r="AP146" s="465"/>
      <c r="AQ146" s="466"/>
      <c r="AR146" s="416"/>
      <c r="AS146" s="417"/>
      <c r="AT146" s="417"/>
      <c r="AU146" s="417"/>
      <c r="AV146" s="417"/>
      <c r="AW146" s="417"/>
      <c r="AX146" s="417"/>
      <c r="AY146" s="417"/>
      <c r="AZ146" s="417"/>
      <c r="BA146" s="418"/>
      <c r="BB146" s="425"/>
      <c r="BC146" s="426"/>
      <c r="BD146" s="426"/>
      <c r="BE146" s="426"/>
      <c r="BF146" s="426"/>
      <c r="BG146" s="426"/>
      <c r="BH146" s="426"/>
      <c r="BI146" s="426"/>
      <c r="BJ146" s="426"/>
      <c r="BK146" s="426"/>
      <c r="BL146" s="426"/>
      <c r="BM146" s="426"/>
      <c r="BN146" s="426"/>
      <c r="BO146" s="426"/>
      <c r="BP146" s="427"/>
      <c r="BQ146" s="617"/>
      <c r="BR146" s="618"/>
      <c r="BS146" s="618"/>
      <c r="BT146" s="618"/>
      <c r="BU146" s="618"/>
      <c r="BV146" s="618"/>
      <c r="BW146" s="619"/>
      <c r="BX146" s="433"/>
      <c r="BY146" s="434"/>
      <c r="BZ146" s="434"/>
      <c r="CA146" s="434"/>
      <c r="CB146" s="434"/>
      <c r="CC146" s="434"/>
      <c r="CD146" s="434"/>
      <c r="CE146" s="434"/>
      <c r="CF146" s="434"/>
      <c r="CG146" s="434"/>
      <c r="CH146" s="434"/>
      <c r="CI146" s="434"/>
      <c r="CJ146" s="434"/>
      <c r="CK146" s="434"/>
      <c r="CL146" s="434"/>
      <c r="CM146" s="425"/>
      <c r="CN146" s="426"/>
      <c r="CO146" s="426"/>
      <c r="CP146" s="426"/>
      <c r="CQ146" s="426"/>
      <c r="CR146" s="426"/>
      <c r="CS146" s="426"/>
      <c r="CT146" s="426"/>
      <c r="CU146" s="426"/>
      <c r="CV146" s="426"/>
      <c r="CW146" s="426"/>
      <c r="CX146" s="426"/>
      <c r="CY146" s="426"/>
      <c r="CZ146" s="426"/>
      <c r="DA146" s="624"/>
      <c r="DB146" s="592"/>
      <c r="DC146" s="593"/>
      <c r="DD146" s="593"/>
      <c r="DE146" s="593"/>
      <c r="DF146" s="593"/>
      <c r="DG146" s="593"/>
      <c r="DH146" s="593"/>
      <c r="DI146" s="593"/>
      <c r="DJ146" s="593"/>
      <c r="DK146" s="594"/>
    </row>
    <row r="147" spans="1:115" ht="8.25" customHeight="1">
      <c r="A147" s="372"/>
      <c r="B147" s="373"/>
      <c r="C147" s="373"/>
      <c r="D147" s="373"/>
      <c r="E147" s="373"/>
      <c r="F147" s="373"/>
      <c r="G147" s="373"/>
      <c r="H147" s="373"/>
      <c r="I147" s="373"/>
      <c r="J147" s="373"/>
      <c r="K147" s="374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81"/>
      <c r="AI147" s="382"/>
      <c r="AJ147" s="382"/>
      <c r="AK147" s="382"/>
      <c r="AL147" s="382"/>
      <c r="AM147" s="382"/>
      <c r="AN147" s="382"/>
      <c r="AO147" s="465"/>
      <c r="AP147" s="465"/>
      <c r="AQ147" s="466"/>
      <c r="AR147" s="419"/>
      <c r="AS147" s="420"/>
      <c r="AT147" s="420"/>
      <c r="AU147" s="420"/>
      <c r="AV147" s="420"/>
      <c r="AW147" s="420"/>
      <c r="AX147" s="420"/>
      <c r="AY147" s="420"/>
      <c r="AZ147" s="420"/>
      <c r="BA147" s="421"/>
      <c r="BB147" s="428"/>
      <c r="BC147" s="429"/>
      <c r="BD147" s="429"/>
      <c r="BE147" s="429"/>
      <c r="BF147" s="429"/>
      <c r="BG147" s="429"/>
      <c r="BH147" s="429"/>
      <c r="BI147" s="429"/>
      <c r="BJ147" s="429"/>
      <c r="BK147" s="429"/>
      <c r="BL147" s="429"/>
      <c r="BM147" s="429"/>
      <c r="BN147" s="429"/>
      <c r="BO147" s="429"/>
      <c r="BP147" s="430"/>
      <c r="BQ147" s="620"/>
      <c r="BR147" s="621"/>
      <c r="BS147" s="621"/>
      <c r="BT147" s="621"/>
      <c r="BU147" s="621"/>
      <c r="BV147" s="621"/>
      <c r="BW147" s="622"/>
      <c r="BX147" s="433"/>
      <c r="BY147" s="434"/>
      <c r="BZ147" s="434"/>
      <c r="CA147" s="434"/>
      <c r="CB147" s="434"/>
      <c r="CC147" s="434"/>
      <c r="CD147" s="434"/>
      <c r="CE147" s="434"/>
      <c r="CF147" s="434"/>
      <c r="CG147" s="434"/>
      <c r="CH147" s="434"/>
      <c r="CI147" s="434"/>
      <c r="CJ147" s="434"/>
      <c r="CK147" s="434"/>
      <c r="CL147" s="434"/>
      <c r="CM147" s="428"/>
      <c r="CN147" s="429"/>
      <c r="CO147" s="429"/>
      <c r="CP147" s="429"/>
      <c r="CQ147" s="429"/>
      <c r="CR147" s="429"/>
      <c r="CS147" s="429"/>
      <c r="CT147" s="429"/>
      <c r="CU147" s="429"/>
      <c r="CV147" s="429"/>
      <c r="CW147" s="429"/>
      <c r="CX147" s="429"/>
      <c r="CY147" s="429"/>
      <c r="CZ147" s="429"/>
      <c r="DA147" s="625"/>
      <c r="DB147" s="595"/>
      <c r="DC147" s="596"/>
      <c r="DD147" s="596"/>
      <c r="DE147" s="596"/>
      <c r="DF147" s="596"/>
      <c r="DG147" s="596"/>
      <c r="DH147" s="596"/>
      <c r="DI147" s="596"/>
      <c r="DJ147" s="596"/>
      <c r="DK147" s="597"/>
    </row>
    <row r="148" spans="1:115" ht="8.25" customHeight="1">
      <c r="A148" s="366" t="str">
        <f>IF($EG$8&lt;&gt;3,"",IF($BP$14="","",$BP$14))</f>
        <v/>
      </c>
      <c r="B148" s="367"/>
      <c r="C148" s="367"/>
      <c r="D148" s="367"/>
      <c r="E148" s="367"/>
      <c r="F148" s="367"/>
      <c r="G148" s="367"/>
      <c r="H148" s="367"/>
      <c r="I148" s="367"/>
      <c r="J148" s="367"/>
      <c r="K148" s="368"/>
      <c r="L148" s="376" t="str">
        <f>IF($EG$8=3,IF($CA$14="","",$CA$14),"")</f>
        <v/>
      </c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7" t="str">
        <f>IF($EG$8=3,IF($CW$14="","",IF($DE$14&lt;&gt;"式",TEXT($CW$14,"#,##0.00_);[赤](#,##0.00)"),$CW$14)),"")</f>
        <v/>
      </c>
      <c r="AI148" s="378"/>
      <c r="AJ148" s="378"/>
      <c r="AK148" s="378"/>
      <c r="AL148" s="378"/>
      <c r="AM148" s="378"/>
      <c r="AN148" s="378"/>
      <c r="AO148" s="465" t="str">
        <f>IF($EG$8=3,IF($DE$14="","",$DE$14),"")</f>
        <v/>
      </c>
      <c r="AP148" s="465"/>
      <c r="AQ148" s="466"/>
      <c r="AR148" s="413" t="str">
        <f>IF($EG$8=3,IF($DI$14="","",$DI$14),"")</f>
        <v/>
      </c>
      <c r="AS148" s="414"/>
      <c r="AT148" s="414"/>
      <c r="AU148" s="414"/>
      <c r="AV148" s="414"/>
      <c r="AW148" s="414"/>
      <c r="AX148" s="414"/>
      <c r="AY148" s="414"/>
      <c r="AZ148" s="414"/>
      <c r="BA148" s="415"/>
      <c r="BB148" s="422" t="str">
        <f>IF($EG$8=3,IF($DQ$14="","",$DQ$14),"")</f>
        <v/>
      </c>
      <c r="BC148" s="423"/>
      <c r="BD148" s="423"/>
      <c r="BE148" s="423"/>
      <c r="BF148" s="423"/>
      <c r="BG148" s="423"/>
      <c r="BH148" s="423"/>
      <c r="BI148" s="423"/>
      <c r="BJ148" s="423"/>
      <c r="BK148" s="423"/>
      <c r="BL148" s="423"/>
      <c r="BM148" s="423"/>
      <c r="BN148" s="423"/>
      <c r="BO148" s="423"/>
      <c r="BP148" s="424"/>
      <c r="BQ148" s="192" t="str">
        <f>IF($EG$8&lt;&gt;3,IF($S$16="","","変更（増減）"),"")</f>
        <v/>
      </c>
      <c r="BR148" s="193"/>
      <c r="BS148" s="193"/>
      <c r="BT148" s="193"/>
      <c r="BU148" s="193"/>
      <c r="BV148" s="193"/>
      <c r="BW148" s="194"/>
      <c r="BX148" s="201" t="str">
        <f>IF($EG$8&lt;&gt;3,IF($S$16="","",$S$16&amp;"-"&amp;$AG$16),"")</f>
        <v/>
      </c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626" t="str">
        <f>IF($EG$8&lt;&gt;3,IF($AJ$16="","",$AJ$16),"")</f>
        <v/>
      </c>
      <c r="CN148" s="627"/>
      <c r="CO148" s="627"/>
      <c r="CP148" s="627"/>
      <c r="CQ148" s="627"/>
      <c r="CR148" s="627"/>
      <c r="CS148" s="627"/>
      <c r="CT148" s="627"/>
      <c r="CU148" s="627"/>
      <c r="CV148" s="627"/>
      <c r="CW148" s="627"/>
      <c r="CX148" s="627"/>
      <c r="CY148" s="627"/>
      <c r="CZ148" s="627"/>
      <c r="DA148" s="628"/>
      <c r="DB148" s="589"/>
      <c r="DC148" s="590"/>
      <c r="DD148" s="590"/>
      <c r="DE148" s="590"/>
      <c r="DF148" s="590"/>
      <c r="DG148" s="590"/>
      <c r="DH148" s="590"/>
      <c r="DI148" s="590"/>
      <c r="DJ148" s="590"/>
      <c r="DK148" s="591"/>
    </row>
    <row r="149" spans="1:115" ht="8.25" customHeight="1">
      <c r="A149" s="369"/>
      <c r="B149" s="370"/>
      <c r="C149" s="370"/>
      <c r="D149" s="370"/>
      <c r="E149" s="370"/>
      <c r="F149" s="370"/>
      <c r="G149" s="370"/>
      <c r="H149" s="370"/>
      <c r="I149" s="370"/>
      <c r="J149" s="370"/>
      <c r="K149" s="371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9"/>
      <c r="AI149" s="380"/>
      <c r="AJ149" s="380"/>
      <c r="AK149" s="380"/>
      <c r="AL149" s="380"/>
      <c r="AM149" s="380"/>
      <c r="AN149" s="380"/>
      <c r="AO149" s="465"/>
      <c r="AP149" s="465"/>
      <c r="AQ149" s="466"/>
      <c r="AR149" s="416"/>
      <c r="AS149" s="417"/>
      <c r="AT149" s="417"/>
      <c r="AU149" s="417"/>
      <c r="AV149" s="417"/>
      <c r="AW149" s="417"/>
      <c r="AX149" s="417"/>
      <c r="AY149" s="417"/>
      <c r="AZ149" s="417"/>
      <c r="BA149" s="418"/>
      <c r="BB149" s="425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7"/>
      <c r="BQ149" s="195"/>
      <c r="BR149" s="196"/>
      <c r="BS149" s="196"/>
      <c r="BT149" s="196"/>
      <c r="BU149" s="196"/>
      <c r="BV149" s="196"/>
      <c r="BW149" s="197"/>
      <c r="BX149" s="201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629"/>
      <c r="CN149" s="630"/>
      <c r="CO149" s="630"/>
      <c r="CP149" s="630"/>
      <c r="CQ149" s="630"/>
      <c r="CR149" s="630"/>
      <c r="CS149" s="630"/>
      <c r="CT149" s="630"/>
      <c r="CU149" s="630"/>
      <c r="CV149" s="630"/>
      <c r="CW149" s="630"/>
      <c r="CX149" s="630"/>
      <c r="CY149" s="630"/>
      <c r="CZ149" s="630"/>
      <c r="DA149" s="631"/>
      <c r="DB149" s="592"/>
      <c r="DC149" s="593"/>
      <c r="DD149" s="593"/>
      <c r="DE149" s="593"/>
      <c r="DF149" s="593"/>
      <c r="DG149" s="593"/>
      <c r="DH149" s="593"/>
      <c r="DI149" s="593"/>
      <c r="DJ149" s="593"/>
      <c r="DK149" s="594"/>
    </row>
    <row r="150" spans="1:115" ht="8.25" customHeight="1">
      <c r="A150" s="372"/>
      <c r="B150" s="373"/>
      <c r="C150" s="373"/>
      <c r="D150" s="373"/>
      <c r="E150" s="373"/>
      <c r="F150" s="373"/>
      <c r="G150" s="373"/>
      <c r="H150" s="373"/>
      <c r="I150" s="373"/>
      <c r="J150" s="373"/>
      <c r="K150" s="374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81"/>
      <c r="AI150" s="382"/>
      <c r="AJ150" s="382"/>
      <c r="AK150" s="382"/>
      <c r="AL150" s="382"/>
      <c r="AM150" s="382"/>
      <c r="AN150" s="382"/>
      <c r="AO150" s="465"/>
      <c r="AP150" s="465"/>
      <c r="AQ150" s="466"/>
      <c r="AR150" s="419"/>
      <c r="AS150" s="420"/>
      <c r="AT150" s="420"/>
      <c r="AU150" s="420"/>
      <c r="AV150" s="420"/>
      <c r="AW150" s="420"/>
      <c r="AX150" s="420"/>
      <c r="AY150" s="420"/>
      <c r="AZ150" s="420"/>
      <c r="BA150" s="421"/>
      <c r="BB150" s="428"/>
      <c r="BC150" s="429"/>
      <c r="BD150" s="429"/>
      <c r="BE150" s="429"/>
      <c r="BF150" s="429"/>
      <c r="BG150" s="429"/>
      <c r="BH150" s="429"/>
      <c r="BI150" s="429"/>
      <c r="BJ150" s="429"/>
      <c r="BK150" s="429"/>
      <c r="BL150" s="429"/>
      <c r="BM150" s="429"/>
      <c r="BN150" s="429"/>
      <c r="BO150" s="429"/>
      <c r="BP150" s="430"/>
      <c r="BQ150" s="198"/>
      <c r="BR150" s="199"/>
      <c r="BS150" s="199"/>
      <c r="BT150" s="199"/>
      <c r="BU150" s="199"/>
      <c r="BV150" s="199"/>
      <c r="BW150" s="200"/>
      <c r="BX150" s="201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632"/>
      <c r="CN150" s="633"/>
      <c r="CO150" s="633"/>
      <c r="CP150" s="633"/>
      <c r="CQ150" s="633"/>
      <c r="CR150" s="633"/>
      <c r="CS150" s="633"/>
      <c r="CT150" s="633"/>
      <c r="CU150" s="633"/>
      <c r="CV150" s="633"/>
      <c r="CW150" s="633"/>
      <c r="CX150" s="633"/>
      <c r="CY150" s="633"/>
      <c r="CZ150" s="633"/>
      <c r="DA150" s="634"/>
      <c r="DB150" s="595"/>
      <c r="DC150" s="596"/>
      <c r="DD150" s="596"/>
      <c r="DE150" s="596"/>
      <c r="DF150" s="596"/>
      <c r="DG150" s="596"/>
      <c r="DH150" s="596"/>
      <c r="DI150" s="596"/>
      <c r="DJ150" s="596"/>
      <c r="DK150" s="597"/>
    </row>
    <row r="151" spans="1:115" ht="9.75" customHeight="1">
      <c r="A151" s="366" t="str">
        <f>IF($EG$8&lt;&gt;3,"",IF($BP$15="","",$BP$15))</f>
        <v/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8"/>
      <c r="L151" s="376" t="str">
        <f>IF($EG$8=3,IF($CA$15="","",$CA$15),"")</f>
        <v/>
      </c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7" t="str">
        <f>IF($EG$8=3,IF($CW$15="","",IF($DE$15&lt;&gt;"式",TEXT($CW$15,"#,##0.00_);[赤](#,##0.00)"),$CW$15)),"")</f>
        <v/>
      </c>
      <c r="AI151" s="378"/>
      <c r="AJ151" s="378"/>
      <c r="AK151" s="378"/>
      <c r="AL151" s="378"/>
      <c r="AM151" s="378"/>
      <c r="AN151" s="378"/>
      <c r="AO151" s="465" t="str">
        <f>IF($EG$8=3,IF($DE$15="","",$DE$15),"")</f>
        <v/>
      </c>
      <c r="AP151" s="465"/>
      <c r="AQ151" s="466"/>
      <c r="AR151" s="413" t="str">
        <f>IF($EG$8=3,IF($DI$15="","",$DI$15),"")</f>
        <v/>
      </c>
      <c r="AS151" s="414"/>
      <c r="AT151" s="414"/>
      <c r="AU151" s="414"/>
      <c r="AV151" s="414"/>
      <c r="AW151" s="414"/>
      <c r="AX151" s="414"/>
      <c r="AY151" s="414"/>
      <c r="AZ151" s="414"/>
      <c r="BA151" s="415"/>
      <c r="BB151" s="422" t="str">
        <f>IF($EG$8=3,IF($DQ$15="","",$DQ$15),"")</f>
        <v/>
      </c>
      <c r="BC151" s="423"/>
      <c r="BD151" s="423"/>
      <c r="BE151" s="423"/>
      <c r="BF151" s="423"/>
      <c r="BG151" s="423"/>
      <c r="BH151" s="423"/>
      <c r="BI151" s="423"/>
      <c r="BJ151" s="423"/>
      <c r="BK151" s="423"/>
      <c r="BL151" s="423"/>
      <c r="BM151" s="423"/>
      <c r="BN151" s="423"/>
      <c r="BO151" s="423"/>
      <c r="BP151" s="424"/>
      <c r="BQ151" s="192" t="str">
        <f>IF($EG$8&lt;&gt;3,IF($S$17="","","変更（増減）"),"")</f>
        <v/>
      </c>
      <c r="BR151" s="193"/>
      <c r="BS151" s="193"/>
      <c r="BT151" s="193"/>
      <c r="BU151" s="193"/>
      <c r="BV151" s="193"/>
      <c r="BW151" s="194"/>
      <c r="BX151" s="201" t="str">
        <f>IF($EG$8&lt;&gt;3,IF($S$17="","",$S$17&amp;"-"&amp;$AG$17),"")</f>
        <v/>
      </c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626" t="str">
        <f>IF($EG$8&lt;&gt;3,IF($AJ$17="","",$AJ$17),"")</f>
        <v/>
      </c>
      <c r="CN151" s="627"/>
      <c r="CO151" s="627"/>
      <c r="CP151" s="627"/>
      <c r="CQ151" s="627"/>
      <c r="CR151" s="627"/>
      <c r="CS151" s="627"/>
      <c r="CT151" s="627"/>
      <c r="CU151" s="627"/>
      <c r="CV151" s="627"/>
      <c r="CW151" s="627"/>
      <c r="CX151" s="627"/>
      <c r="CY151" s="627"/>
      <c r="CZ151" s="627"/>
      <c r="DA151" s="628"/>
      <c r="DB151" s="589"/>
      <c r="DC151" s="590"/>
      <c r="DD151" s="590"/>
      <c r="DE151" s="590"/>
      <c r="DF151" s="590"/>
      <c r="DG151" s="590"/>
      <c r="DH151" s="590"/>
      <c r="DI151" s="590"/>
      <c r="DJ151" s="590"/>
      <c r="DK151" s="591"/>
    </row>
    <row r="152" spans="1:115" ht="8.25" customHeight="1">
      <c r="A152" s="369"/>
      <c r="B152" s="370"/>
      <c r="C152" s="370"/>
      <c r="D152" s="370"/>
      <c r="E152" s="370"/>
      <c r="F152" s="370"/>
      <c r="G152" s="370"/>
      <c r="H152" s="370"/>
      <c r="I152" s="370"/>
      <c r="J152" s="370"/>
      <c r="K152" s="371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9"/>
      <c r="AI152" s="380"/>
      <c r="AJ152" s="380"/>
      <c r="AK152" s="380"/>
      <c r="AL152" s="380"/>
      <c r="AM152" s="380"/>
      <c r="AN152" s="380"/>
      <c r="AO152" s="465"/>
      <c r="AP152" s="465"/>
      <c r="AQ152" s="466"/>
      <c r="AR152" s="416"/>
      <c r="AS152" s="417"/>
      <c r="AT152" s="417"/>
      <c r="AU152" s="417"/>
      <c r="AV152" s="417"/>
      <c r="AW152" s="417"/>
      <c r="AX152" s="417"/>
      <c r="AY152" s="417"/>
      <c r="AZ152" s="417"/>
      <c r="BA152" s="418"/>
      <c r="BB152" s="425"/>
      <c r="BC152" s="426"/>
      <c r="BD152" s="426"/>
      <c r="BE152" s="426"/>
      <c r="BF152" s="426"/>
      <c r="BG152" s="426"/>
      <c r="BH152" s="426"/>
      <c r="BI152" s="426"/>
      <c r="BJ152" s="426"/>
      <c r="BK152" s="426"/>
      <c r="BL152" s="426"/>
      <c r="BM152" s="426"/>
      <c r="BN152" s="426"/>
      <c r="BO152" s="426"/>
      <c r="BP152" s="427"/>
      <c r="BQ152" s="195"/>
      <c r="BR152" s="196"/>
      <c r="BS152" s="196"/>
      <c r="BT152" s="196"/>
      <c r="BU152" s="196"/>
      <c r="BV152" s="196"/>
      <c r="BW152" s="197"/>
      <c r="BX152" s="201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629"/>
      <c r="CN152" s="630"/>
      <c r="CO152" s="630"/>
      <c r="CP152" s="630"/>
      <c r="CQ152" s="630"/>
      <c r="CR152" s="630"/>
      <c r="CS152" s="630"/>
      <c r="CT152" s="630"/>
      <c r="CU152" s="630"/>
      <c r="CV152" s="630"/>
      <c r="CW152" s="630"/>
      <c r="CX152" s="630"/>
      <c r="CY152" s="630"/>
      <c r="CZ152" s="630"/>
      <c r="DA152" s="631"/>
      <c r="DB152" s="592"/>
      <c r="DC152" s="593"/>
      <c r="DD152" s="593"/>
      <c r="DE152" s="593"/>
      <c r="DF152" s="593"/>
      <c r="DG152" s="593"/>
      <c r="DH152" s="593"/>
      <c r="DI152" s="593"/>
      <c r="DJ152" s="593"/>
      <c r="DK152" s="594"/>
    </row>
    <row r="153" spans="1:115" ht="8.25" customHeight="1">
      <c r="A153" s="372"/>
      <c r="B153" s="373"/>
      <c r="C153" s="373"/>
      <c r="D153" s="373"/>
      <c r="E153" s="373"/>
      <c r="F153" s="373"/>
      <c r="G153" s="373"/>
      <c r="H153" s="373"/>
      <c r="I153" s="373"/>
      <c r="J153" s="373"/>
      <c r="K153" s="374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81"/>
      <c r="AI153" s="382"/>
      <c r="AJ153" s="382"/>
      <c r="AK153" s="382"/>
      <c r="AL153" s="382"/>
      <c r="AM153" s="382"/>
      <c r="AN153" s="382"/>
      <c r="AO153" s="465"/>
      <c r="AP153" s="465"/>
      <c r="AQ153" s="466"/>
      <c r="AR153" s="419"/>
      <c r="AS153" s="420"/>
      <c r="AT153" s="420"/>
      <c r="AU153" s="420"/>
      <c r="AV153" s="420"/>
      <c r="AW153" s="420"/>
      <c r="AX153" s="420"/>
      <c r="AY153" s="420"/>
      <c r="AZ153" s="420"/>
      <c r="BA153" s="421"/>
      <c r="BB153" s="428"/>
      <c r="BC153" s="429"/>
      <c r="BD153" s="429"/>
      <c r="BE153" s="429"/>
      <c r="BF153" s="429"/>
      <c r="BG153" s="429"/>
      <c r="BH153" s="429"/>
      <c r="BI153" s="429"/>
      <c r="BJ153" s="429"/>
      <c r="BK153" s="429"/>
      <c r="BL153" s="429"/>
      <c r="BM153" s="429"/>
      <c r="BN153" s="429"/>
      <c r="BO153" s="429"/>
      <c r="BP153" s="430"/>
      <c r="BQ153" s="198"/>
      <c r="BR153" s="199"/>
      <c r="BS153" s="199"/>
      <c r="BT153" s="199"/>
      <c r="BU153" s="199"/>
      <c r="BV153" s="199"/>
      <c r="BW153" s="200"/>
      <c r="BX153" s="201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632"/>
      <c r="CN153" s="633"/>
      <c r="CO153" s="633"/>
      <c r="CP153" s="633"/>
      <c r="CQ153" s="633"/>
      <c r="CR153" s="633"/>
      <c r="CS153" s="633"/>
      <c r="CT153" s="633"/>
      <c r="CU153" s="633"/>
      <c r="CV153" s="633"/>
      <c r="CW153" s="633"/>
      <c r="CX153" s="633"/>
      <c r="CY153" s="633"/>
      <c r="CZ153" s="633"/>
      <c r="DA153" s="634"/>
      <c r="DB153" s="595"/>
      <c r="DC153" s="596"/>
      <c r="DD153" s="596"/>
      <c r="DE153" s="596"/>
      <c r="DF153" s="596"/>
      <c r="DG153" s="596"/>
      <c r="DH153" s="596"/>
      <c r="DI153" s="596"/>
      <c r="DJ153" s="596"/>
      <c r="DK153" s="597"/>
    </row>
    <row r="154" spans="1:115" ht="8.25" customHeight="1">
      <c r="A154" s="366" t="str">
        <f>IF($EG$8&lt;&gt;3,"",IF($BP$16="","",$BP$16))</f>
        <v/>
      </c>
      <c r="B154" s="367"/>
      <c r="C154" s="367"/>
      <c r="D154" s="367"/>
      <c r="E154" s="367"/>
      <c r="F154" s="367"/>
      <c r="G154" s="367"/>
      <c r="H154" s="367"/>
      <c r="I154" s="367"/>
      <c r="J154" s="367"/>
      <c r="K154" s="368"/>
      <c r="L154" s="376" t="str">
        <f>IF($EG$8=3,IF($CA$16="","",$CA$16),"")</f>
        <v/>
      </c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7" t="str">
        <f>IF($EG$8=3,IF($CW$16="","",IF($DE$16&lt;&gt;"式",TEXT($CW$16,"#,##0.00_);[赤](#,##0.00)"),$CW$16)),"")</f>
        <v/>
      </c>
      <c r="AI154" s="378"/>
      <c r="AJ154" s="378"/>
      <c r="AK154" s="378"/>
      <c r="AL154" s="378"/>
      <c r="AM154" s="378"/>
      <c r="AN154" s="378"/>
      <c r="AO154" s="465" t="str">
        <f>IF($EG$8=3,IF($DE$16="","",$DE$16),"")</f>
        <v/>
      </c>
      <c r="AP154" s="465"/>
      <c r="AQ154" s="466"/>
      <c r="AR154" s="413" t="str">
        <f>IF($EG$8=3,IF($DI$16="","",$DI$16),"")</f>
        <v/>
      </c>
      <c r="AS154" s="414"/>
      <c r="AT154" s="414"/>
      <c r="AU154" s="414"/>
      <c r="AV154" s="414"/>
      <c r="AW154" s="414"/>
      <c r="AX154" s="414"/>
      <c r="AY154" s="414"/>
      <c r="AZ154" s="414"/>
      <c r="BA154" s="415"/>
      <c r="BB154" s="422" t="str">
        <f>IF($EG$8=3,IF($DQ$16="","",$DQ$16),"")</f>
        <v/>
      </c>
      <c r="BC154" s="423"/>
      <c r="BD154" s="423"/>
      <c r="BE154" s="423"/>
      <c r="BF154" s="423"/>
      <c r="BG154" s="423"/>
      <c r="BH154" s="423"/>
      <c r="BI154" s="423"/>
      <c r="BJ154" s="423"/>
      <c r="BK154" s="423"/>
      <c r="BL154" s="423"/>
      <c r="BM154" s="423"/>
      <c r="BN154" s="423"/>
      <c r="BO154" s="423"/>
      <c r="BP154" s="424"/>
      <c r="BQ154" s="192" t="str">
        <f>IF($EG$8&lt;&gt;3,IF($S$18="","","変更（増減）"),"")</f>
        <v/>
      </c>
      <c r="BR154" s="193"/>
      <c r="BS154" s="193"/>
      <c r="BT154" s="193"/>
      <c r="BU154" s="193"/>
      <c r="BV154" s="193"/>
      <c r="BW154" s="194"/>
      <c r="BX154" s="201" t="str">
        <f>IF($EG$8&lt;&gt;3,IF($S$18="","",$S$18&amp;"-"&amp;$AG$18),"")</f>
        <v/>
      </c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626" t="str">
        <f>IF($EG$8&lt;&gt;3,IF($AJ$18="","",$AJ$18),"")</f>
        <v/>
      </c>
      <c r="CN154" s="627"/>
      <c r="CO154" s="627"/>
      <c r="CP154" s="627"/>
      <c r="CQ154" s="627"/>
      <c r="CR154" s="627"/>
      <c r="CS154" s="627"/>
      <c r="CT154" s="627"/>
      <c r="CU154" s="627"/>
      <c r="CV154" s="627"/>
      <c r="CW154" s="627"/>
      <c r="CX154" s="627"/>
      <c r="CY154" s="627"/>
      <c r="CZ154" s="627"/>
      <c r="DA154" s="628"/>
      <c r="DB154" s="589"/>
      <c r="DC154" s="590"/>
      <c r="DD154" s="590"/>
      <c r="DE154" s="590"/>
      <c r="DF154" s="590"/>
      <c r="DG154" s="590"/>
      <c r="DH154" s="590"/>
      <c r="DI154" s="590"/>
      <c r="DJ154" s="590"/>
      <c r="DK154" s="591"/>
    </row>
    <row r="155" spans="1:115" ht="8.25" customHeight="1">
      <c r="A155" s="369"/>
      <c r="B155" s="370"/>
      <c r="C155" s="370"/>
      <c r="D155" s="370"/>
      <c r="E155" s="370"/>
      <c r="F155" s="370"/>
      <c r="G155" s="370"/>
      <c r="H155" s="370"/>
      <c r="I155" s="370"/>
      <c r="J155" s="370"/>
      <c r="K155" s="371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9"/>
      <c r="AI155" s="380"/>
      <c r="AJ155" s="380"/>
      <c r="AK155" s="380"/>
      <c r="AL155" s="380"/>
      <c r="AM155" s="380"/>
      <c r="AN155" s="380"/>
      <c r="AO155" s="465"/>
      <c r="AP155" s="465"/>
      <c r="AQ155" s="466"/>
      <c r="AR155" s="416"/>
      <c r="AS155" s="417"/>
      <c r="AT155" s="417"/>
      <c r="AU155" s="417"/>
      <c r="AV155" s="417"/>
      <c r="AW155" s="417"/>
      <c r="AX155" s="417"/>
      <c r="AY155" s="417"/>
      <c r="AZ155" s="417"/>
      <c r="BA155" s="418"/>
      <c r="BB155" s="425"/>
      <c r="BC155" s="426"/>
      <c r="BD155" s="426"/>
      <c r="BE155" s="426"/>
      <c r="BF155" s="426"/>
      <c r="BG155" s="426"/>
      <c r="BH155" s="426"/>
      <c r="BI155" s="426"/>
      <c r="BJ155" s="426"/>
      <c r="BK155" s="426"/>
      <c r="BL155" s="426"/>
      <c r="BM155" s="426"/>
      <c r="BN155" s="426"/>
      <c r="BO155" s="426"/>
      <c r="BP155" s="427"/>
      <c r="BQ155" s="195"/>
      <c r="BR155" s="196"/>
      <c r="BS155" s="196"/>
      <c r="BT155" s="196"/>
      <c r="BU155" s="196"/>
      <c r="BV155" s="196"/>
      <c r="BW155" s="197"/>
      <c r="BX155" s="201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629"/>
      <c r="CN155" s="630"/>
      <c r="CO155" s="630"/>
      <c r="CP155" s="630"/>
      <c r="CQ155" s="630"/>
      <c r="CR155" s="630"/>
      <c r="CS155" s="630"/>
      <c r="CT155" s="630"/>
      <c r="CU155" s="630"/>
      <c r="CV155" s="630"/>
      <c r="CW155" s="630"/>
      <c r="CX155" s="630"/>
      <c r="CY155" s="630"/>
      <c r="CZ155" s="630"/>
      <c r="DA155" s="631"/>
      <c r="DB155" s="592"/>
      <c r="DC155" s="593"/>
      <c r="DD155" s="593"/>
      <c r="DE155" s="593"/>
      <c r="DF155" s="593"/>
      <c r="DG155" s="593"/>
      <c r="DH155" s="593"/>
      <c r="DI155" s="593"/>
      <c r="DJ155" s="593"/>
      <c r="DK155" s="594"/>
    </row>
    <row r="156" spans="1:115" ht="8.25" customHeight="1" thickBot="1">
      <c r="A156" s="372"/>
      <c r="B156" s="373"/>
      <c r="C156" s="373"/>
      <c r="D156" s="373"/>
      <c r="E156" s="373"/>
      <c r="F156" s="373"/>
      <c r="G156" s="373"/>
      <c r="H156" s="373"/>
      <c r="I156" s="373"/>
      <c r="J156" s="373"/>
      <c r="K156" s="374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81"/>
      <c r="AI156" s="382"/>
      <c r="AJ156" s="382"/>
      <c r="AK156" s="382"/>
      <c r="AL156" s="382"/>
      <c r="AM156" s="382"/>
      <c r="AN156" s="382"/>
      <c r="AO156" s="465"/>
      <c r="AP156" s="465"/>
      <c r="AQ156" s="466"/>
      <c r="AR156" s="419"/>
      <c r="AS156" s="420"/>
      <c r="AT156" s="420"/>
      <c r="AU156" s="420"/>
      <c r="AV156" s="420"/>
      <c r="AW156" s="420"/>
      <c r="AX156" s="420"/>
      <c r="AY156" s="420"/>
      <c r="AZ156" s="420"/>
      <c r="BA156" s="421"/>
      <c r="BB156" s="428"/>
      <c r="BC156" s="429"/>
      <c r="BD156" s="429"/>
      <c r="BE156" s="429"/>
      <c r="BF156" s="429"/>
      <c r="BG156" s="429"/>
      <c r="BH156" s="429"/>
      <c r="BI156" s="429"/>
      <c r="BJ156" s="429"/>
      <c r="BK156" s="429"/>
      <c r="BL156" s="429"/>
      <c r="BM156" s="429"/>
      <c r="BN156" s="429"/>
      <c r="BO156" s="429"/>
      <c r="BP156" s="430"/>
      <c r="BQ156" s="198"/>
      <c r="BR156" s="199"/>
      <c r="BS156" s="199"/>
      <c r="BT156" s="199"/>
      <c r="BU156" s="199"/>
      <c r="BV156" s="199"/>
      <c r="BW156" s="200"/>
      <c r="BX156" s="201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632"/>
      <c r="CN156" s="633"/>
      <c r="CO156" s="633"/>
      <c r="CP156" s="633"/>
      <c r="CQ156" s="633"/>
      <c r="CR156" s="633"/>
      <c r="CS156" s="633"/>
      <c r="CT156" s="633"/>
      <c r="CU156" s="633"/>
      <c r="CV156" s="633"/>
      <c r="CW156" s="633"/>
      <c r="CX156" s="633"/>
      <c r="CY156" s="633"/>
      <c r="CZ156" s="633"/>
      <c r="DA156" s="634"/>
      <c r="DB156" s="595"/>
      <c r="DC156" s="596"/>
      <c r="DD156" s="596"/>
      <c r="DE156" s="596"/>
      <c r="DF156" s="596"/>
      <c r="DG156" s="596"/>
      <c r="DH156" s="596"/>
      <c r="DI156" s="596"/>
      <c r="DJ156" s="596"/>
      <c r="DK156" s="597"/>
    </row>
    <row r="157" spans="1:115" ht="8.25" customHeight="1">
      <c r="A157" s="130"/>
      <c r="F157" s="6"/>
      <c r="G157" s="6"/>
      <c r="H157" s="6"/>
      <c r="I157" s="6"/>
      <c r="J157" s="6"/>
      <c r="K157" s="6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O157" s="478" t="s">
        <v>164</v>
      </c>
      <c r="AP157" s="479"/>
      <c r="AQ157" s="479"/>
      <c r="AR157" s="479"/>
      <c r="AS157" s="479"/>
      <c r="AT157" s="479"/>
      <c r="AU157" s="479"/>
      <c r="AV157" s="479"/>
      <c r="AW157" s="479"/>
      <c r="AX157" s="479"/>
      <c r="AY157" s="479"/>
      <c r="AZ157" s="479"/>
      <c r="BA157" s="480"/>
      <c r="BB157" s="487" t="str">
        <f>IF($EG$8=3,IF($DQ$17="","",$DQ$17),IF($AJ$24="","",$AJ$24))</f>
        <v/>
      </c>
      <c r="BC157" s="488"/>
      <c r="BD157" s="488"/>
      <c r="BE157" s="488"/>
      <c r="BF157" s="488"/>
      <c r="BG157" s="488"/>
      <c r="BH157" s="488"/>
      <c r="BI157" s="488"/>
      <c r="BJ157" s="488"/>
      <c r="BK157" s="488"/>
      <c r="BL157" s="488"/>
      <c r="BM157" s="488"/>
      <c r="BN157" s="488"/>
      <c r="BO157" s="488"/>
      <c r="BP157" s="489"/>
      <c r="BX157" s="496" t="s">
        <v>98</v>
      </c>
      <c r="BY157" s="496"/>
      <c r="BZ157" s="496"/>
      <c r="CA157" s="496"/>
      <c r="CB157" s="496"/>
      <c r="CC157" s="496"/>
      <c r="CD157" s="496"/>
      <c r="CE157" s="496"/>
      <c r="CF157" s="496"/>
      <c r="CG157" s="496"/>
      <c r="CH157" s="496"/>
      <c r="CI157" s="496"/>
      <c r="CJ157" s="496"/>
      <c r="CK157" s="496"/>
      <c r="CL157" s="496"/>
      <c r="CM157" s="675" t="str">
        <f>IF($EG$8&lt;&gt;3,IF($AJ$19="","",$AJ$19),"")</f>
        <v/>
      </c>
      <c r="CN157" s="676"/>
      <c r="CO157" s="676"/>
      <c r="CP157" s="676"/>
      <c r="CQ157" s="676"/>
      <c r="CR157" s="676"/>
      <c r="CS157" s="676"/>
      <c r="CT157" s="676"/>
      <c r="CU157" s="676"/>
      <c r="CV157" s="676"/>
      <c r="CW157" s="676"/>
      <c r="CX157" s="676"/>
      <c r="CY157" s="676"/>
      <c r="CZ157" s="676"/>
      <c r="DA157" s="677"/>
    </row>
    <row r="158" spans="1:115" ht="8.25" customHeight="1">
      <c r="A158" s="356" t="s">
        <v>35</v>
      </c>
      <c r="B158" s="357"/>
      <c r="C158" s="357"/>
      <c r="D158" s="357"/>
      <c r="E158" s="357"/>
      <c r="F158" s="357"/>
      <c r="G158" s="357"/>
      <c r="H158" s="357"/>
      <c r="I158" s="357"/>
      <c r="J158" s="357"/>
      <c r="K158" s="358"/>
      <c r="L158" s="362" t="str">
        <f>IF(OR($EG$8&lt;&gt;3,$CF$23=""),"",$CF$23)</f>
        <v/>
      </c>
      <c r="M158" s="363"/>
      <c r="N158" s="363"/>
      <c r="O158" s="363"/>
      <c r="P158" s="363"/>
      <c r="Q158" s="363"/>
      <c r="R158" s="363"/>
      <c r="S158" s="363"/>
      <c r="T158" s="363"/>
      <c r="U158" s="363"/>
      <c r="V158" s="327" t="s">
        <v>40</v>
      </c>
      <c r="W158" s="327"/>
      <c r="X158" s="329" t="s">
        <v>128</v>
      </c>
      <c r="Y158" s="329"/>
      <c r="Z158" s="329"/>
      <c r="AA158" s="329"/>
      <c r="AB158" s="329"/>
      <c r="AC158" s="329"/>
      <c r="AD158" s="329"/>
      <c r="AE158" s="329"/>
      <c r="AF158" s="329"/>
      <c r="AG158" s="330"/>
      <c r="AI158" s="333" t="str">
        <f>IF($EG$22=2,"適用除外",IF($EG$22=3,"無し",""))</f>
        <v/>
      </c>
      <c r="AJ158" s="333"/>
      <c r="AK158" s="333"/>
      <c r="AL158" s="333"/>
      <c r="AM158" s="333"/>
      <c r="AO158" s="481"/>
      <c r="AP158" s="482"/>
      <c r="AQ158" s="482"/>
      <c r="AR158" s="482"/>
      <c r="AS158" s="482"/>
      <c r="AT158" s="482"/>
      <c r="AU158" s="482"/>
      <c r="AV158" s="482"/>
      <c r="AW158" s="482"/>
      <c r="AX158" s="482"/>
      <c r="AY158" s="482"/>
      <c r="AZ158" s="482"/>
      <c r="BA158" s="483"/>
      <c r="BB158" s="490"/>
      <c r="BC158" s="491"/>
      <c r="BD158" s="491"/>
      <c r="BE158" s="491"/>
      <c r="BF158" s="491"/>
      <c r="BG158" s="491"/>
      <c r="BH158" s="491"/>
      <c r="BI158" s="491"/>
      <c r="BJ158" s="491"/>
      <c r="BK158" s="491"/>
      <c r="BL158" s="491"/>
      <c r="BM158" s="491"/>
      <c r="BN158" s="491"/>
      <c r="BO158" s="491"/>
      <c r="BP158" s="492"/>
      <c r="BX158" s="496"/>
      <c r="BY158" s="496"/>
      <c r="BZ158" s="496"/>
      <c r="CA158" s="496"/>
      <c r="CB158" s="496"/>
      <c r="CC158" s="496"/>
      <c r="CD158" s="496"/>
      <c r="CE158" s="496"/>
      <c r="CF158" s="496"/>
      <c r="CG158" s="496"/>
      <c r="CH158" s="496"/>
      <c r="CI158" s="496"/>
      <c r="CJ158" s="496"/>
      <c r="CK158" s="496"/>
      <c r="CL158" s="496"/>
      <c r="CM158" s="490"/>
      <c r="CN158" s="491"/>
      <c r="CO158" s="491"/>
      <c r="CP158" s="491"/>
      <c r="CQ158" s="491"/>
      <c r="CR158" s="491"/>
      <c r="CS158" s="491"/>
      <c r="CT158" s="491"/>
      <c r="CU158" s="491"/>
      <c r="CV158" s="491"/>
      <c r="CW158" s="491"/>
      <c r="CX158" s="491"/>
      <c r="CY158" s="491"/>
      <c r="CZ158" s="491"/>
      <c r="DA158" s="678"/>
      <c r="DC158" s="4"/>
      <c r="DD158" s="4"/>
    </row>
    <row r="159" spans="1:115" ht="8.25" customHeight="1" thickBot="1">
      <c r="A159" s="359"/>
      <c r="B159" s="360"/>
      <c r="C159" s="360"/>
      <c r="D159" s="360"/>
      <c r="E159" s="360"/>
      <c r="F159" s="360"/>
      <c r="G159" s="360"/>
      <c r="H159" s="360"/>
      <c r="I159" s="360"/>
      <c r="J159" s="360"/>
      <c r="K159" s="361"/>
      <c r="L159" s="364"/>
      <c r="M159" s="365"/>
      <c r="N159" s="365"/>
      <c r="O159" s="365"/>
      <c r="P159" s="365"/>
      <c r="Q159" s="365"/>
      <c r="R159" s="365"/>
      <c r="S159" s="365"/>
      <c r="T159" s="365"/>
      <c r="U159" s="365"/>
      <c r="V159" s="328"/>
      <c r="W159" s="328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2"/>
      <c r="AI159" s="333"/>
      <c r="AJ159" s="333"/>
      <c r="AK159" s="333"/>
      <c r="AL159" s="333"/>
      <c r="AM159" s="333"/>
      <c r="AO159" s="484"/>
      <c r="AP159" s="485"/>
      <c r="AQ159" s="485"/>
      <c r="AR159" s="485"/>
      <c r="AS159" s="485"/>
      <c r="AT159" s="485"/>
      <c r="AU159" s="485"/>
      <c r="AV159" s="485"/>
      <c r="AW159" s="485"/>
      <c r="AX159" s="485"/>
      <c r="AY159" s="485"/>
      <c r="AZ159" s="485"/>
      <c r="BA159" s="486"/>
      <c r="BB159" s="493"/>
      <c r="BC159" s="494"/>
      <c r="BD159" s="494"/>
      <c r="BE159" s="494"/>
      <c r="BF159" s="494"/>
      <c r="BG159" s="494"/>
      <c r="BH159" s="494"/>
      <c r="BI159" s="494"/>
      <c r="BJ159" s="494"/>
      <c r="BK159" s="494"/>
      <c r="BL159" s="494"/>
      <c r="BM159" s="494"/>
      <c r="BN159" s="494"/>
      <c r="BO159" s="494"/>
      <c r="BP159" s="495"/>
      <c r="BX159" s="496"/>
      <c r="BY159" s="496"/>
      <c r="BZ159" s="496"/>
      <c r="CA159" s="496"/>
      <c r="CB159" s="496"/>
      <c r="CC159" s="496"/>
      <c r="CD159" s="496"/>
      <c r="CE159" s="496"/>
      <c r="CF159" s="496"/>
      <c r="CG159" s="496"/>
      <c r="CH159" s="496"/>
      <c r="CI159" s="496"/>
      <c r="CJ159" s="496"/>
      <c r="CK159" s="496"/>
      <c r="CL159" s="496"/>
      <c r="CM159" s="679"/>
      <c r="CN159" s="680"/>
      <c r="CO159" s="680"/>
      <c r="CP159" s="680"/>
      <c r="CQ159" s="680"/>
      <c r="CR159" s="680"/>
      <c r="CS159" s="680"/>
      <c r="CT159" s="680"/>
      <c r="CU159" s="680"/>
      <c r="CV159" s="680"/>
      <c r="CW159" s="680"/>
      <c r="CX159" s="680"/>
      <c r="CY159" s="680"/>
      <c r="CZ159" s="680"/>
      <c r="DA159" s="681"/>
    </row>
    <row r="160" spans="1:115" ht="8.25" customHeight="1">
      <c r="A160" s="356" t="s">
        <v>36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8"/>
      <c r="L160" s="473" t="str">
        <f>IF(OR($EG$8&lt;&gt;3,$CF$23=""),"",$CF$24)</f>
        <v/>
      </c>
      <c r="M160" s="474"/>
      <c r="N160" s="474"/>
      <c r="O160" s="474"/>
      <c r="P160" s="474"/>
      <c r="Q160" s="474"/>
      <c r="R160" s="474"/>
      <c r="S160" s="474"/>
      <c r="T160" s="474"/>
      <c r="U160" s="474"/>
      <c r="V160" s="475" t="s">
        <v>40</v>
      </c>
      <c r="W160" s="476"/>
      <c r="X160" s="476"/>
      <c r="Y160" s="476"/>
      <c r="Z160" s="476"/>
      <c r="AA160" s="476"/>
      <c r="AB160" s="476"/>
      <c r="AC160" s="476"/>
      <c r="AD160" s="476"/>
      <c r="AE160" s="476"/>
      <c r="AF160" s="476"/>
      <c r="AG160" s="477"/>
      <c r="AO160" s="208" t="s">
        <v>101</v>
      </c>
      <c r="AP160" s="209"/>
      <c r="AQ160" s="209"/>
      <c r="AR160" s="209"/>
      <c r="AS160" s="209"/>
      <c r="AT160" s="209"/>
      <c r="AU160" s="209"/>
      <c r="AV160" s="209"/>
      <c r="AW160" s="205" t="str">
        <f>IF($EG$8=3,IF($DQ$18="","",$DQ$18),IF($AJ$25="","",$AJ$25))</f>
        <v/>
      </c>
      <c r="AX160" s="205"/>
      <c r="AY160" s="220" t="s">
        <v>95</v>
      </c>
      <c r="AZ160" s="220"/>
      <c r="BA160" s="221"/>
      <c r="BB160" s="226" t="str">
        <f>IF($EG$8=3,IF($DV$18="","",$DV$18),IF($AO$25="","",$AO$25))</f>
        <v/>
      </c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8"/>
      <c r="BX160" s="207" t="s">
        <v>99</v>
      </c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464" t="str">
        <f>IF($EG$8&lt;3,IF($AJ$22="","",$AJ$22),"")</f>
        <v/>
      </c>
      <c r="CN160" s="464"/>
      <c r="CO160" s="464"/>
      <c r="CP160" s="464"/>
      <c r="CQ160" s="464"/>
      <c r="CR160" s="464"/>
      <c r="CS160" s="464"/>
      <c r="CT160" s="464"/>
      <c r="CU160" s="464"/>
      <c r="CV160" s="464"/>
      <c r="CW160" s="464"/>
      <c r="CX160" s="464"/>
      <c r="CY160" s="464"/>
      <c r="CZ160" s="464"/>
      <c r="DA160" s="464"/>
      <c r="DC160" s="4"/>
      <c r="DD160" s="4"/>
    </row>
    <row r="161" spans="1:137" ht="8.25" customHeight="1">
      <c r="A161" s="359"/>
      <c r="B161" s="360"/>
      <c r="C161" s="360"/>
      <c r="D161" s="360"/>
      <c r="E161" s="360"/>
      <c r="F161" s="360"/>
      <c r="G161" s="360"/>
      <c r="H161" s="360"/>
      <c r="I161" s="360"/>
      <c r="J161" s="360"/>
      <c r="K161" s="361"/>
      <c r="L161" s="473"/>
      <c r="M161" s="474"/>
      <c r="N161" s="474"/>
      <c r="O161" s="474"/>
      <c r="P161" s="474"/>
      <c r="Q161" s="474"/>
      <c r="R161" s="474"/>
      <c r="S161" s="474"/>
      <c r="T161" s="474"/>
      <c r="U161" s="47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5"/>
      <c r="AO161" s="210"/>
      <c r="AP161" s="211"/>
      <c r="AQ161" s="211"/>
      <c r="AR161" s="211"/>
      <c r="AS161" s="211"/>
      <c r="AT161" s="211"/>
      <c r="AU161" s="211"/>
      <c r="AV161" s="211"/>
      <c r="AW161" s="206"/>
      <c r="AX161" s="206"/>
      <c r="AY161" s="222"/>
      <c r="AZ161" s="222"/>
      <c r="BA161" s="223"/>
      <c r="BB161" s="229"/>
      <c r="BC161" s="230"/>
      <c r="BD161" s="230"/>
      <c r="BE161" s="230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0"/>
      <c r="BP161" s="231"/>
      <c r="BS161" s="4"/>
      <c r="BT161" s="4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07"/>
      <c r="CK161" s="207"/>
      <c r="CL161" s="207"/>
      <c r="CM161" s="464"/>
      <c r="CN161" s="464"/>
      <c r="CO161" s="464"/>
      <c r="CP161" s="464"/>
      <c r="CQ161" s="464"/>
      <c r="CR161" s="464"/>
      <c r="CS161" s="464"/>
      <c r="CT161" s="464"/>
      <c r="CU161" s="464"/>
      <c r="CV161" s="464"/>
      <c r="CW161" s="464"/>
      <c r="CX161" s="464"/>
      <c r="CY161" s="464"/>
      <c r="CZ161" s="464"/>
      <c r="DA161" s="464"/>
    </row>
    <row r="162" spans="1:137" ht="8.25" customHeight="1">
      <c r="A162" s="356" t="s">
        <v>37</v>
      </c>
      <c r="B162" s="357"/>
      <c r="C162" s="357"/>
      <c r="D162" s="357"/>
      <c r="E162" s="357"/>
      <c r="F162" s="357"/>
      <c r="G162" s="357"/>
      <c r="H162" s="357"/>
      <c r="I162" s="357"/>
      <c r="J162" s="357"/>
      <c r="K162" s="358"/>
      <c r="L162" s="456" t="str">
        <f>IF(OR($EG$8&lt;&gt;3,$CF$23=""),"",$CF$25*100)</f>
        <v/>
      </c>
      <c r="M162" s="457"/>
      <c r="N162" s="457"/>
      <c r="O162" s="457"/>
      <c r="P162" s="457"/>
      <c r="Q162" s="457"/>
      <c r="R162" s="457"/>
      <c r="S162" s="457"/>
      <c r="T162" s="457"/>
      <c r="U162" s="457"/>
      <c r="V162" s="460" t="s">
        <v>34</v>
      </c>
      <c r="W162" s="460"/>
      <c r="X162" s="460"/>
      <c r="Y162" s="460"/>
      <c r="Z162" s="460"/>
      <c r="AA162" s="460"/>
      <c r="AB162" s="460"/>
      <c r="AC162" s="460"/>
      <c r="AD162" s="460"/>
      <c r="AE162" s="460"/>
      <c r="AF162" s="460"/>
      <c r="AG162" s="461"/>
      <c r="AO162" s="212"/>
      <c r="AP162" s="213"/>
      <c r="AQ162" s="213"/>
      <c r="AR162" s="213"/>
      <c r="AS162" s="213"/>
      <c r="AT162" s="213"/>
      <c r="AU162" s="213"/>
      <c r="AV162" s="213"/>
      <c r="AW162" s="206"/>
      <c r="AX162" s="206"/>
      <c r="AY162" s="224"/>
      <c r="AZ162" s="224"/>
      <c r="BA162" s="225"/>
      <c r="BB162" s="229"/>
      <c r="BC162" s="230"/>
      <c r="BD162" s="230"/>
      <c r="BE162" s="230"/>
      <c r="BF162" s="230"/>
      <c r="BG162" s="230"/>
      <c r="BH162" s="230"/>
      <c r="BI162" s="230"/>
      <c r="BJ162" s="230"/>
      <c r="BK162" s="230"/>
      <c r="BL162" s="230"/>
      <c r="BM162" s="230"/>
      <c r="BN162" s="230"/>
      <c r="BO162" s="230"/>
      <c r="BP162" s="231"/>
      <c r="BX162" s="207" t="s">
        <v>100</v>
      </c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/>
      <c r="CK162" s="207"/>
      <c r="CL162" s="207"/>
      <c r="CM162" s="464" t="str">
        <f>IF($EG$8&lt;3,IF($AJ$23="",0,$AJ$23),"")</f>
        <v/>
      </c>
      <c r="CN162" s="464"/>
      <c r="CO162" s="464"/>
      <c r="CP162" s="464"/>
      <c r="CQ162" s="464"/>
      <c r="CR162" s="464"/>
      <c r="CS162" s="464"/>
      <c r="CT162" s="464"/>
      <c r="CU162" s="464"/>
      <c r="CV162" s="464"/>
      <c r="CW162" s="464"/>
      <c r="CX162" s="464"/>
      <c r="CY162" s="464"/>
      <c r="CZ162" s="464"/>
      <c r="DA162" s="464"/>
    </row>
    <row r="163" spans="1:137" ht="8.25" customHeight="1">
      <c r="A163" s="359"/>
      <c r="B163" s="360"/>
      <c r="C163" s="360"/>
      <c r="D163" s="360"/>
      <c r="E163" s="360"/>
      <c r="F163" s="360"/>
      <c r="G163" s="360"/>
      <c r="H163" s="360"/>
      <c r="I163" s="360"/>
      <c r="J163" s="360"/>
      <c r="K163" s="361"/>
      <c r="L163" s="458"/>
      <c r="M163" s="459"/>
      <c r="N163" s="459"/>
      <c r="O163" s="459"/>
      <c r="P163" s="459"/>
      <c r="Q163" s="459"/>
      <c r="R163" s="459"/>
      <c r="S163" s="459"/>
      <c r="T163" s="459"/>
      <c r="U163" s="459"/>
      <c r="V163" s="462"/>
      <c r="W163" s="462"/>
      <c r="X163" s="462"/>
      <c r="Y163" s="462"/>
      <c r="Z163" s="462"/>
      <c r="AA163" s="462"/>
      <c r="AB163" s="462"/>
      <c r="AC163" s="462"/>
      <c r="AD163" s="462"/>
      <c r="AE163" s="462"/>
      <c r="AF163" s="462"/>
      <c r="AG163" s="463"/>
      <c r="AO163" s="454" t="s">
        <v>126</v>
      </c>
      <c r="AP163" s="454"/>
      <c r="AQ163" s="454"/>
      <c r="AR163" s="454"/>
      <c r="AS163" s="454"/>
      <c r="AT163" s="454"/>
      <c r="AU163" s="454"/>
      <c r="AV163" s="454"/>
      <c r="AW163" s="454"/>
      <c r="AX163" s="454"/>
      <c r="AY163" s="454"/>
      <c r="AZ163" s="454"/>
      <c r="BA163" s="454"/>
      <c r="BB163" s="455" t="str">
        <f>IF($EG$8=3,IF($DQ$19="","",$DQ$19),IF($AJ$26="","",$AJ$26))</f>
        <v/>
      </c>
      <c r="BC163" s="455"/>
      <c r="BD163" s="455"/>
      <c r="BE163" s="455"/>
      <c r="BF163" s="455"/>
      <c r="BG163" s="455"/>
      <c r="BH163" s="455"/>
      <c r="BI163" s="455"/>
      <c r="BJ163" s="455"/>
      <c r="BK163" s="455"/>
      <c r="BL163" s="455"/>
      <c r="BM163" s="455"/>
      <c r="BN163" s="455"/>
      <c r="BO163" s="455"/>
      <c r="BP163" s="455"/>
      <c r="BS163" s="4"/>
      <c r="BT163" s="4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464"/>
      <c r="CN163" s="464"/>
      <c r="CO163" s="464"/>
      <c r="CP163" s="464"/>
      <c r="CQ163" s="464"/>
      <c r="CR163" s="464"/>
      <c r="CS163" s="464"/>
      <c r="CT163" s="464"/>
      <c r="CU163" s="464"/>
      <c r="CV163" s="464"/>
      <c r="CW163" s="464"/>
      <c r="CX163" s="464"/>
      <c r="CY163" s="464"/>
      <c r="CZ163" s="464"/>
      <c r="DA163" s="464"/>
      <c r="DC163" s="4"/>
      <c r="DD163" s="4"/>
    </row>
    <row r="164" spans="1:137" ht="8.25" customHeight="1">
      <c r="A164" s="356" t="s">
        <v>38</v>
      </c>
      <c r="B164" s="357"/>
      <c r="C164" s="357"/>
      <c r="D164" s="357"/>
      <c r="E164" s="357"/>
      <c r="F164" s="357"/>
      <c r="G164" s="357"/>
      <c r="H164" s="357"/>
      <c r="I164" s="357"/>
      <c r="J164" s="357"/>
      <c r="K164" s="358"/>
      <c r="L164" s="469" t="str">
        <f>IF(OR($EG$8&lt;&gt;3,$CF$23=""),"",IF($EG$22=2,0,$CF$26*100))</f>
        <v/>
      </c>
      <c r="M164" s="470"/>
      <c r="N164" s="470"/>
      <c r="O164" s="470"/>
      <c r="P164" s="470"/>
      <c r="Q164" s="470"/>
      <c r="R164" s="470"/>
      <c r="S164" s="470"/>
      <c r="T164" s="470"/>
      <c r="U164" s="470"/>
      <c r="V164" s="471" t="s">
        <v>34</v>
      </c>
      <c r="W164" s="471"/>
      <c r="X164" s="471"/>
      <c r="Y164" s="471"/>
      <c r="Z164" s="471"/>
      <c r="AA164" s="471"/>
      <c r="AB164" s="471"/>
      <c r="AC164" s="471"/>
      <c r="AD164" s="471"/>
      <c r="AE164" s="471"/>
      <c r="AF164" s="471"/>
      <c r="AG164" s="472"/>
      <c r="AO164" s="454"/>
      <c r="AP164" s="454"/>
      <c r="AQ164" s="454"/>
      <c r="AR164" s="454"/>
      <c r="AS164" s="454"/>
      <c r="AT164" s="454"/>
      <c r="AU164" s="454"/>
      <c r="AV164" s="454"/>
      <c r="AW164" s="454"/>
      <c r="AX164" s="454"/>
      <c r="AY164" s="454"/>
      <c r="AZ164" s="454"/>
      <c r="BA164" s="454"/>
      <c r="BB164" s="455"/>
      <c r="BC164" s="455"/>
      <c r="BD164" s="455"/>
      <c r="BE164" s="455"/>
      <c r="BF164" s="455"/>
      <c r="BG164" s="455"/>
      <c r="BH164" s="455"/>
      <c r="BI164" s="455"/>
      <c r="BJ164" s="455"/>
      <c r="BK164" s="455"/>
      <c r="BL164" s="455"/>
      <c r="BM164" s="455"/>
      <c r="BN164" s="455"/>
      <c r="BO164" s="455"/>
      <c r="BP164" s="455"/>
      <c r="BX164" s="207" t="s">
        <v>109</v>
      </c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464" t="str">
        <f>IF($EG$8&lt;3,CM157-CM162,"")</f>
        <v/>
      </c>
      <c r="CN164" s="464"/>
      <c r="CO164" s="464"/>
      <c r="CP164" s="464"/>
      <c r="CQ164" s="464"/>
      <c r="CR164" s="464"/>
      <c r="CS164" s="464"/>
      <c r="CT164" s="464"/>
      <c r="CU164" s="464"/>
      <c r="CV164" s="464"/>
      <c r="CW164" s="464"/>
      <c r="CX164" s="464"/>
      <c r="CY164" s="464"/>
      <c r="CZ164" s="464"/>
      <c r="DA164" s="464"/>
    </row>
    <row r="165" spans="1:137" ht="8.25" customHeight="1">
      <c r="A165" s="359"/>
      <c r="B165" s="360"/>
      <c r="C165" s="360"/>
      <c r="D165" s="360"/>
      <c r="E165" s="360"/>
      <c r="F165" s="360"/>
      <c r="G165" s="360"/>
      <c r="H165" s="360"/>
      <c r="I165" s="360"/>
      <c r="J165" s="360"/>
      <c r="K165" s="361"/>
      <c r="L165" s="458"/>
      <c r="M165" s="459"/>
      <c r="N165" s="459"/>
      <c r="O165" s="459"/>
      <c r="P165" s="459"/>
      <c r="Q165" s="459"/>
      <c r="R165" s="459"/>
      <c r="S165" s="459"/>
      <c r="T165" s="459"/>
      <c r="U165" s="459"/>
      <c r="V165" s="462"/>
      <c r="W165" s="462"/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3"/>
      <c r="AO165" s="454"/>
      <c r="AP165" s="454"/>
      <c r="AQ165" s="454"/>
      <c r="AR165" s="454"/>
      <c r="AS165" s="454"/>
      <c r="AT165" s="454"/>
      <c r="AU165" s="454"/>
      <c r="AV165" s="454"/>
      <c r="AW165" s="454"/>
      <c r="AX165" s="454"/>
      <c r="AY165" s="454"/>
      <c r="AZ165" s="454"/>
      <c r="BA165" s="454"/>
      <c r="BB165" s="455"/>
      <c r="BC165" s="455"/>
      <c r="BD165" s="455"/>
      <c r="BE165" s="455"/>
      <c r="BF165" s="455"/>
      <c r="BG165" s="455"/>
      <c r="BH165" s="455"/>
      <c r="BI165" s="455"/>
      <c r="BJ165" s="455"/>
      <c r="BK165" s="455"/>
      <c r="BL165" s="455"/>
      <c r="BM165" s="455"/>
      <c r="BN165" s="455"/>
      <c r="BO165" s="455"/>
      <c r="BP165" s="455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7"/>
      <c r="CI165" s="207"/>
      <c r="CJ165" s="207"/>
      <c r="CK165" s="207"/>
      <c r="CL165" s="207"/>
      <c r="CM165" s="464"/>
      <c r="CN165" s="464"/>
      <c r="CO165" s="464"/>
      <c r="CP165" s="464"/>
      <c r="CQ165" s="464"/>
      <c r="CR165" s="464"/>
      <c r="CS165" s="464"/>
      <c r="CT165" s="464"/>
      <c r="CU165" s="464"/>
      <c r="CV165" s="464"/>
      <c r="CW165" s="464"/>
      <c r="CX165" s="464"/>
      <c r="CY165" s="464"/>
      <c r="CZ165" s="464"/>
      <c r="DA165" s="464"/>
    </row>
    <row r="166" spans="1:137" s="140" customFormat="1" ht="12.75" customHeight="1">
      <c r="A166" s="139" t="s">
        <v>157</v>
      </c>
      <c r="EG166" s="141"/>
    </row>
    <row r="167" spans="1:137" s="138" customFormat="1" ht="8.25" customHeight="1">
      <c r="A167" s="577" t="s">
        <v>154</v>
      </c>
      <c r="B167" s="577"/>
      <c r="C167" s="577"/>
      <c r="D167" s="577"/>
      <c r="E167" s="577"/>
      <c r="F167" s="577"/>
      <c r="G167" s="577"/>
      <c r="H167" s="577"/>
      <c r="I167" s="577"/>
      <c r="J167" s="577"/>
      <c r="K167" s="577"/>
      <c r="L167" s="577"/>
      <c r="M167" s="577"/>
      <c r="N167" s="577"/>
      <c r="O167" s="577"/>
      <c r="P167" s="577"/>
      <c r="Q167" s="577"/>
      <c r="R167" s="577"/>
      <c r="S167" s="577"/>
      <c r="T167" s="577"/>
      <c r="U167" s="577"/>
      <c r="V167" s="577"/>
      <c r="W167" s="577"/>
      <c r="X167" s="577"/>
      <c r="Y167" s="577"/>
      <c r="Z167" s="577"/>
      <c r="AA167" s="577"/>
      <c r="AB167" s="577"/>
      <c r="AC167" s="577"/>
      <c r="AD167" s="577"/>
      <c r="AE167" s="577"/>
      <c r="AF167" s="577"/>
      <c r="AG167" s="577"/>
      <c r="AH167" s="577"/>
      <c r="AI167" s="577"/>
      <c r="AJ167" s="577"/>
      <c r="AK167" s="577"/>
      <c r="AL167" s="577"/>
      <c r="AM167" s="577"/>
      <c r="AN167" s="577"/>
      <c r="AO167" s="577"/>
      <c r="AP167" s="577"/>
      <c r="AQ167" s="577"/>
      <c r="AR167" s="577"/>
      <c r="AS167" s="577"/>
      <c r="AT167" s="577"/>
      <c r="AU167" s="577"/>
      <c r="AV167" s="577"/>
      <c r="AW167" s="577"/>
      <c r="AX167" s="577"/>
      <c r="AY167" s="577"/>
      <c r="AZ167" s="577"/>
      <c r="BA167" s="577"/>
      <c r="BB167" s="577"/>
      <c r="BC167" s="577"/>
      <c r="BD167" s="577"/>
      <c r="BE167" s="577"/>
      <c r="BF167" s="577"/>
      <c r="BG167" s="577"/>
      <c r="BH167" s="577"/>
      <c r="BI167" s="577"/>
      <c r="BJ167" s="577"/>
      <c r="BK167" s="577"/>
      <c r="BL167" s="577"/>
      <c r="BM167" s="577"/>
      <c r="BN167" s="577"/>
      <c r="BO167" s="577"/>
      <c r="BP167" s="577"/>
      <c r="BQ167" s="577"/>
      <c r="BR167" s="577"/>
      <c r="BS167" s="577"/>
      <c r="BT167" s="577"/>
      <c r="BU167" s="577"/>
      <c r="BV167" s="577"/>
      <c r="BW167" s="577"/>
      <c r="BX167" s="577"/>
      <c r="BY167" s="577"/>
      <c r="BZ167" s="577"/>
      <c r="CA167" s="577"/>
      <c r="CB167" s="577"/>
      <c r="CC167" s="577"/>
      <c r="CD167" s="577"/>
      <c r="CE167" s="577"/>
      <c r="CF167" s="577"/>
      <c r="CG167" s="577"/>
      <c r="CH167" s="577"/>
      <c r="CI167" s="577"/>
      <c r="CJ167" s="577"/>
      <c r="CK167" s="577"/>
      <c r="CL167" s="577"/>
      <c r="CM167" s="577"/>
      <c r="CN167" s="577"/>
      <c r="CO167" s="577"/>
      <c r="CP167" s="577"/>
      <c r="CQ167" s="577"/>
      <c r="CR167" s="577"/>
      <c r="CS167" s="577"/>
      <c r="CT167" s="577"/>
      <c r="CU167" s="577"/>
      <c r="CV167" s="577"/>
      <c r="CW167" s="577"/>
      <c r="CX167" s="577"/>
      <c r="CY167" s="577"/>
      <c r="CZ167" s="577"/>
      <c r="DA167" s="577"/>
      <c r="DB167" s="577"/>
      <c r="DC167" s="577"/>
      <c r="DD167" s="577"/>
      <c r="DE167" s="577"/>
      <c r="DF167" s="577"/>
      <c r="DG167" s="577"/>
      <c r="DH167" s="577"/>
      <c r="DI167" s="577"/>
      <c r="DJ167" s="577"/>
      <c r="DK167" s="577"/>
    </row>
    <row r="168" spans="1:137" s="138" customFormat="1" ht="8.25" customHeight="1">
      <c r="A168" s="577" t="s">
        <v>166</v>
      </c>
      <c r="B168" s="577"/>
      <c r="C168" s="577"/>
      <c r="D168" s="577"/>
      <c r="E168" s="577"/>
      <c r="F168" s="577"/>
      <c r="G168" s="577"/>
      <c r="H168" s="577"/>
      <c r="I168" s="577"/>
      <c r="J168" s="577"/>
      <c r="K168" s="577"/>
      <c r="L168" s="577"/>
      <c r="M168" s="577"/>
      <c r="N168" s="577"/>
      <c r="O168" s="577"/>
      <c r="P168" s="577"/>
      <c r="Q168" s="577"/>
      <c r="R168" s="577"/>
      <c r="S168" s="577"/>
      <c r="T168" s="577"/>
      <c r="U168" s="577"/>
      <c r="V168" s="577"/>
      <c r="W168" s="577"/>
      <c r="X168" s="577"/>
      <c r="Y168" s="577"/>
      <c r="Z168" s="577"/>
      <c r="AA168" s="577"/>
      <c r="AB168" s="577"/>
      <c r="AC168" s="577"/>
      <c r="AD168" s="577"/>
      <c r="AE168" s="577"/>
      <c r="AF168" s="577"/>
      <c r="AG168" s="577"/>
      <c r="AH168" s="577"/>
      <c r="AI168" s="577"/>
      <c r="AJ168" s="577"/>
      <c r="AK168" s="577"/>
      <c r="AL168" s="577"/>
      <c r="AM168" s="577"/>
      <c r="AN168" s="577"/>
      <c r="AO168" s="577"/>
      <c r="AP168" s="577"/>
      <c r="AQ168" s="577"/>
      <c r="AR168" s="577"/>
      <c r="AS168" s="577"/>
      <c r="AT168" s="577"/>
      <c r="AU168" s="577"/>
      <c r="AV168" s="577"/>
      <c r="AW168" s="577"/>
      <c r="AX168" s="577"/>
      <c r="AY168" s="577"/>
      <c r="AZ168" s="577"/>
      <c r="BA168" s="577"/>
      <c r="BB168" s="577"/>
      <c r="BC168" s="577"/>
      <c r="BD168" s="577"/>
      <c r="BE168" s="577"/>
      <c r="BF168" s="577"/>
      <c r="BG168" s="577"/>
      <c r="BH168" s="577"/>
      <c r="BI168" s="577"/>
      <c r="BJ168" s="577"/>
      <c r="BK168" s="577"/>
      <c r="BL168" s="577"/>
      <c r="BM168" s="577"/>
      <c r="BN168" s="577"/>
      <c r="BO168" s="577"/>
      <c r="BP168" s="577"/>
      <c r="BQ168" s="577"/>
      <c r="BR168" s="577"/>
      <c r="BS168" s="577"/>
      <c r="BT168" s="577"/>
      <c r="BU168" s="577"/>
      <c r="BV168" s="577"/>
      <c r="BW168" s="577"/>
      <c r="BX168" s="577"/>
      <c r="BY168" s="577"/>
      <c r="BZ168" s="577"/>
      <c r="CA168" s="577"/>
      <c r="CB168" s="577"/>
      <c r="CC168" s="577"/>
      <c r="CD168" s="577"/>
      <c r="CE168" s="577"/>
      <c r="CF168" s="577"/>
      <c r="CG168" s="577"/>
      <c r="CH168" s="577"/>
      <c r="CI168" s="577"/>
      <c r="CJ168" s="577"/>
      <c r="CK168" s="577"/>
      <c r="CL168" s="577"/>
      <c r="CM168" s="577"/>
      <c r="CN168" s="577"/>
      <c r="CO168" s="577"/>
      <c r="CP168" s="577"/>
      <c r="CQ168" s="577"/>
      <c r="CR168" s="577"/>
      <c r="CS168" s="577"/>
      <c r="CT168" s="577"/>
      <c r="CU168" s="577"/>
      <c r="CV168" s="577"/>
      <c r="CW168" s="577"/>
      <c r="CX168" s="577"/>
      <c r="CY168" s="577"/>
      <c r="CZ168" s="577"/>
      <c r="DA168" s="577"/>
      <c r="DB168" s="577"/>
      <c r="DC168" s="577"/>
      <c r="DD168" s="577"/>
      <c r="DE168" s="577"/>
      <c r="DF168" s="577"/>
      <c r="DG168" s="577"/>
      <c r="DH168" s="577"/>
      <c r="DI168" s="577"/>
      <c r="DJ168" s="577"/>
      <c r="DK168" s="577"/>
    </row>
    <row r="169" spans="1:137" s="138" customFormat="1" ht="8.25" customHeight="1">
      <c r="A169" s="577" t="s">
        <v>162</v>
      </c>
      <c r="B169" s="577"/>
      <c r="C169" s="577"/>
      <c r="D169" s="577"/>
      <c r="E169" s="577"/>
      <c r="F169" s="577"/>
      <c r="G169" s="577"/>
      <c r="H169" s="577"/>
      <c r="I169" s="577"/>
      <c r="J169" s="577"/>
      <c r="K169" s="577"/>
      <c r="L169" s="577"/>
      <c r="M169" s="577"/>
      <c r="N169" s="577"/>
      <c r="O169" s="577"/>
      <c r="P169" s="577"/>
      <c r="Q169" s="577"/>
      <c r="R169" s="577"/>
      <c r="S169" s="577"/>
      <c r="T169" s="577"/>
      <c r="U169" s="577"/>
      <c r="V169" s="577"/>
      <c r="W169" s="577"/>
      <c r="X169" s="577"/>
      <c r="Y169" s="577"/>
      <c r="Z169" s="577"/>
      <c r="AA169" s="577"/>
      <c r="AB169" s="577"/>
      <c r="AC169" s="577"/>
      <c r="AD169" s="577"/>
      <c r="AE169" s="577"/>
      <c r="AF169" s="577"/>
      <c r="AG169" s="577"/>
      <c r="AH169" s="577"/>
      <c r="AI169" s="577"/>
      <c r="AJ169" s="577"/>
      <c r="AK169" s="577"/>
      <c r="AL169" s="577"/>
      <c r="AM169" s="577"/>
      <c r="AN169" s="577"/>
      <c r="AO169" s="577"/>
      <c r="AP169" s="577"/>
      <c r="AQ169" s="577"/>
      <c r="AR169" s="577"/>
      <c r="AS169" s="577"/>
      <c r="AT169" s="577"/>
      <c r="AU169" s="577"/>
      <c r="AV169" s="577"/>
      <c r="AW169" s="577"/>
      <c r="AX169" s="577"/>
      <c r="AY169" s="577"/>
      <c r="AZ169" s="577"/>
      <c r="BA169" s="577"/>
      <c r="BB169" s="577"/>
      <c r="BC169" s="577"/>
      <c r="BD169" s="577"/>
      <c r="BE169" s="577"/>
      <c r="BF169" s="577"/>
      <c r="BG169" s="577"/>
      <c r="BH169" s="577"/>
      <c r="BI169" s="577"/>
      <c r="BJ169" s="577"/>
      <c r="BK169" s="577"/>
      <c r="BL169" s="577"/>
      <c r="BM169" s="577"/>
      <c r="BN169" s="577"/>
      <c r="BO169" s="577"/>
      <c r="BP169" s="577"/>
      <c r="BQ169" s="577"/>
      <c r="BR169" s="577"/>
      <c r="BS169" s="577"/>
      <c r="BT169" s="577"/>
      <c r="BU169" s="577"/>
      <c r="BV169" s="577"/>
      <c r="BW169" s="577"/>
      <c r="BX169" s="577"/>
      <c r="BY169" s="577"/>
      <c r="BZ169" s="577"/>
      <c r="CA169" s="577"/>
      <c r="CB169" s="577"/>
      <c r="CC169" s="577"/>
      <c r="CD169" s="577"/>
      <c r="CE169" s="577"/>
      <c r="CF169" s="577"/>
      <c r="CG169" s="577"/>
      <c r="CH169" s="577"/>
      <c r="CI169" s="577"/>
      <c r="CJ169" s="577"/>
      <c r="CK169" s="577"/>
      <c r="CL169" s="577"/>
      <c r="CM169" s="577"/>
      <c r="CN169" s="577"/>
      <c r="CO169" s="577"/>
      <c r="CP169" s="577"/>
      <c r="CQ169" s="577"/>
      <c r="CR169" s="577"/>
      <c r="CS169" s="577"/>
      <c r="CT169" s="577"/>
      <c r="CU169" s="577"/>
      <c r="CV169" s="577"/>
      <c r="CW169" s="577"/>
      <c r="CX169" s="577"/>
      <c r="CY169" s="577"/>
      <c r="CZ169" s="577"/>
      <c r="DA169" s="577"/>
      <c r="DB169" s="577"/>
      <c r="DC169" s="577"/>
      <c r="DD169" s="577"/>
      <c r="DE169" s="577"/>
      <c r="DF169" s="577"/>
      <c r="DG169" s="577"/>
      <c r="DH169" s="577"/>
      <c r="DI169" s="577"/>
      <c r="DJ169" s="577"/>
      <c r="DK169" s="577"/>
    </row>
    <row r="170" spans="1:137" ht="4.5" customHeight="1">
      <c r="A170" s="130"/>
    </row>
    <row r="171" spans="1:137" s="4" customFormat="1" ht="13.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14"/>
      <c r="BJ171" s="14"/>
      <c r="BK171" s="14"/>
      <c r="BL171" s="14"/>
      <c r="BM171" s="14"/>
      <c r="BN171" s="14"/>
      <c r="BO171" s="14"/>
      <c r="BP171" s="14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EG171" s="95"/>
    </row>
    <row r="172" spans="1:137" ht="12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6"/>
      <c r="BJ172" s="6"/>
      <c r="BK172" s="6"/>
      <c r="BL172" s="6"/>
      <c r="BM172" s="6"/>
      <c r="BN172" s="6"/>
      <c r="BO172" s="6"/>
      <c r="BP172" s="6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</row>
    <row r="173" spans="1:137" ht="12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6"/>
      <c r="BJ173" s="6"/>
      <c r="BK173" s="6"/>
      <c r="BL173" s="6"/>
      <c r="BM173" s="6"/>
      <c r="BN173" s="6"/>
      <c r="BO173" s="6"/>
      <c r="BP173" s="6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</row>
    <row r="174" spans="1:137" ht="12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6"/>
      <c r="BJ174" s="6"/>
      <c r="BK174" s="6"/>
      <c r="BL174" s="6"/>
      <c r="BM174" s="6"/>
      <c r="BN174" s="6"/>
      <c r="BO174" s="6"/>
      <c r="BP174" s="6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</row>
    <row r="175" spans="1:137" ht="12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6"/>
      <c r="BJ175" s="6"/>
      <c r="BK175" s="6"/>
      <c r="BL175" s="6"/>
      <c r="BM175" s="6"/>
      <c r="BN175" s="6"/>
      <c r="BO175" s="6"/>
      <c r="BP175" s="6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</row>
    <row r="176" spans="1:137" ht="9" customHeight="1">
      <c r="A176" s="300" t="s">
        <v>108</v>
      </c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U176" s="309" t="str">
        <f>AU103</f>
        <v/>
      </c>
      <c r="AV176" s="309"/>
      <c r="AW176" s="309"/>
      <c r="AX176" s="309"/>
      <c r="AY176" s="309"/>
      <c r="AZ176" s="309"/>
      <c r="BA176" s="306" t="s">
        <v>132</v>
      </c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  <c r="BL176" s="306"/>
      <c r="BM176" s="306"/>
      <c r="BN176" s="306"/>
      <c r="BO176" s="306"/>
      <c r="BP176" s="306"/>
      <c r="BQ176" s="306"/>
      <c r="BR176" s="306"/>
      <c r="BS176" s="306"/>
      <c r="BT176" s="306"/>
      <c r="BU176" s="306"/>
      <c r="BV176" s="306"/>
      <c r="CZ176" s="301" t="s">
        <v>122</v>
      </c>
      <c r="DA176" s="301"/>
      <c r="DB176" s="301"/>
      <c r="DC176" s="301"/>
      <c r="DD176" s="301"/>
      <c r="DE176" s="301"/>
      <c r="DF176" s="301"/>
      <c r="DG176" s="301"/>
      <c r="DH176" s="301"/>
      <c r="DI176" s="301"/>
      <c r="DJ176" s="301"/>
      <c r="DK176" s="301"/>
    </row>
    <row r="177" spans="1:188" ht="9" customHeight="1">
      <c r="A177" s="300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U177" s="309"/>
      <c r="AV177" s="309"/>
      <c r="AW177" s="309"/>
      <c r="AX177" s="309"/>
      <c r="AY177" s="309"/>
      <c r="AZ177" s="309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CZ177" s="301"/>
      <c r="DA177" s="301"/>
      <c r="DB177" s="301"/>
      <c r="DC177" s="301"/>
      <c r="DD177" s="301"/>
      <c r="DE177" s="301"/>
      <c r="DF177" s="301"/>
      <c r="DG177" s="301"/>
      <c r="DH177" s="301"/>
      <c r="DI177" s="301"/>
      <c r="DJ177" s="301"/>
      <c r="DK177" s="301"/>
    </row>
    <row r="178" spans="1:188" ht="9" customHeight="1">
      <c r="A178" s="300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U178" s="309"/>
      <c r="AV178" s="309"/>
      <c r="AW178" s="309"/>
      <c r="AX178" s="309"/>
      <c r="AY178" s="309"/>
      <c r="AZ178" s="309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CZ178" s="301"/>
      <c r="DA178" s="301"/>
      <c r="DB178" s="301"/>
      <c r="DC178" s="301"/>
      <c r="DD178" s="301"/>
      <c r="DE178" s="301"/>
      <c r="DF178" s="301"/>
      <c r="DG178" s="301"/>
      <c r="DH178" s="301"/>
      <c r="DI178" s="301"/>
      <c r="DJ178" s="301"/>
      <c r="DK178" s="301"/>
    </row>
    <row r="179" spans="1:188" ht="9" customHeight="1">
      <c r="A179" s="1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U179" s="309"/>
      <c r="AV179" s="309"/>
      <c r="AW179" s="309"/>
      <c r="AX179" s="309"/>
      <c r="AY179" s="309"/>
      <c r="AZ179" s="309"/>
      <c r="BA179" s="306"/>
      <c r="BB179" s="306"/>
      <c r="BC179" s="306"/>
      <c r="BD179" s="306"/>
      <c r="BE179" s="306"/>
      <c r="BF179" s="306"/>
      <c r="BG179" s="306"/>
      <c r="BH179" s="306"/>
      <c r="BI179" s="306"/>
      <c r="BJ179" s="306"/>
      <c r="BK179" s="306"/>
      <c r="BL179" s="306"/>
      <c r="BM179" s="306"/>
      <c r="BN179" s="306"/>
      <c r="BO179" s="306"/>
      <c r="BP179" s="306"/>
      <c r="BQ179" s="306"/>
      <c r="BR179" s="306"/>
      <c r="BS179" s="306"/>
      <c r="BT179" s="306"/>
      <c r="BU179" s="306"/>
      <c r="BV179" s="306"/>
    </row>
    <row r="180" spans="1:188" ht="9" customHeight="1">
      <c r="A180" s="1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P180" s="64"/>
      <c r="AQ180" s="64"/>
      <c r="AR180" s="64"/>
      <c r="AS180" s="64"/>
      <c r="AT180" s="64"/>
      <c r="AV180" s="571" t="str">
        <f>IF($S$6="","",$S$6)</f>
        <v/>
      </c>
      <c r="AW180" s="571"/>
      <c r="AX180" s="571"/>
      <c r="AY180" s="571"/>
      <c r="AZ180" s="571"/>
      <c r="BA180" s="571"/>
      <c r="BB180" s="571"/>
      <c r="BC180" s="571"/>
      <c r="BD180" s="512" t="s">
        <v>4</v>
      </c>
      <c r="BE180" s="512"/>
      <c r="BF180" s="512"/>
      <c r="BG180" s="571" t="str">
        <f>IF($AC$6="","",$AC$6)</f>
        <v/>
      </c>
      <c r="BH180" s="571"/>
      <c r="BI180" s="571"/>
      <c r="BJ180" s="571"/>
      <c r="BK180" s="571"/>
      <c r="BL180" s="512" t="s">
        <v>5</v>
      </c>
      <c r="BM180" s="512"/>
      <c r="BN180" s="512"/>
      <c r="BO180" s="571" t="str">
        <f>IF($AJ$6="","",$AJ$6)</f>
        <v/>
      </c>
      <c r="BP180" s="571"/>
      <c r="BQ180" s="571"/>
      <c r="BR180" s="571"/>
      <c r="BS180" s="571"/>
      <c r="BT180" s="512" t="s">
        <v>6</v>
      </c>
      <c r="BU180" s="512"/>
      <c r="BV180" s="512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188" ht="6.75" customHeight="1">
      <c r="A181" s="561" t="s">
        <v>17</v>
      </c>
      <c r="B181" s="561"/>
      <c r="C181" s="561"/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61"/>
      <c r="AG181" s="61"/>
      <c r="AH181" s="61"/>
      <c r="AI181" s="61"/>
      <c r="AJ181" s="61"/>
      <c r="AK181" s="61"/>
      <c r="AL181" s="45"/>
      <c r="AM181" s="45"/>
      <c r="AN181" s="45"/>
      <c r="AO181" s="45"/>
      <c r="AP181" s="45"/>
      <c r="AQ181" s="45"/>
      <c r="AR181" s="45"/>
      <c r="AS181" s="45"/>
      <c r="AT181" s="64"/>
      <c r="AV181" s="571"/>
      <c r="AW181" s="571"/>
      <c r="AX181" s="571"/>
      <c r="AY181" s="571"/>
      <c r="AZ181" s="571"/>
      <c r="BA181" s="571"/>
      <c r="BB181" s="571"/>
      <c r="BC181" s="571"/>
      <c r="BD181" s="512"/>
      <c r="BE181" s="512"/>
      <c r="BF181" s="512"/>
      <c r="BG181" s="571"/>
      <c r="BH181" s="571"/>
      <c r="BI181" s="571"/>
      <c r="BJ181" s="571"/>
      <c r="BK181" s="571"/>
      <c r="BL181" s="512"/>
      <c r="BM181" s="512"/>
      <c r="BN181" s="512"/>
      <c r="BO181" s="571"/>
      <c r="BP181" s="571"/>
      <c r="BQ181" s="571"/>
      <c r="BR181" s="571"/>
      <c r="BS181" s="571"/>
      <c r="BT181" s="512"/>
      <c r="BU181" s="512"/>
      <c r="BV181" s="512"/>
    </row>
    <row r="182" spans="1:188" ht="6.75" customHeight="1">
      <c r="A182" s="561"/>
      <c r="B182" s="561"/>
      <c r="C182" s="561"/>
      <c r="D182" s="561"/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561"/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"/>
      <c r="AQ182" s="6"/>
      <c r="AR182" s="6"/>
      <c r="AS182" s="6"/>
      <c r="AV182" s="572"/>
      <c r="AW182" s="572"/>
      <c r="AX182" s="572"/>
      <c r="AY182" s="572"/>
      <c r="AZ182" s="572"/>
      <c r="BA182" s="572"/>
      <c r="BB182" s="572"/>
      <c r="BC182" s="572"/>
      <c r="BD182" s="513"/>
      <c r="BE182" s="513"/>
      <c r="BF182" s="513"/>
      <c r="BG182" s="572"/>
      <c r="BH182" s="572"/>
      <c r="BI182" s="572"/>
      <c r="BJ182" s="572"/>
      <c r="BK182" s="572"/>
      <c r="BL182" s="513"/>
      <c r="BM182" s="513"/>
      <c r="BN182" s="513"/>
      <c r="BO182" s="572"/>
      <c r="BP182" s="572"/>
      <c r="BQ182" s="572"/>
      <c r="BR182" s="572"/>
      <c r="BS182" s="572"/>
      <c r="BT182" s="513"/>
      <c r="BU182" s="513"/>
      <c r="BV182" s="513"/>
      <c r="DK182" s="6"/>
      <c r="DL182" s="6"/>
    </row>
    <row r="183" spans="1:188" ht="6" customHeight="1">
      <c r="A183" s="47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46"/>
      <c r="BZ183" s="705" t="s">
        <v>158</v>
      </c>
      <c r="CA183" s="705"/>
      <c r="CB183" s="705"/>
      <c r="CC183" s="705"/>
      <c r="CD183" s="705"/>
      <c r="CE183" s="705"/>
      <c r="CF183" s="705"/>
      <c r="CG183" s="705"/>
      <c r="CH183" s="705"/>
      <c r="CI183" s="705"/>
      <c r="CJ183" s="705"/>
      <c r="CK183" s="705"/>
      <c r="CL183" s="705"/>
      <c r="CM183" s="705"/>
      <c r="CN183" s="705"/>
      <c r="CO183" s="705"/>
      <c r="CP183" s="705"/>
      <c r="CQ183" s="705"/>
      <c r="CR183" s="705"/>
      <c r="CS183" s="705"/>
      <c r="CT183" s="705"/>
      <c r="CU183" s="705"/>
      <c r="CV183" s="705"/>
      <c r="CW183" s="705"/>
      <c r="CX183" s="705"/>
      <c r="CY183" s="705"/>
      <c r="CZ183" s="705"/>
      <c r="DA183" s="705"/>
      <c r="DB183" s="705"/>
      <c r="DC183" s="705"/>
      <c r="DD183" s="705"/>
      <c r="DE183" s="705"/>
      <c r="DF183" s="705"/>
      <c r="DG183" s="705"/>
      <c r="DH183" s="144"/>
      <c r="DI183" s="144"/>
      <c r="DJ183" s="144"/>
      <c r="DK183" s="145"/>
      <c r="DL183" s="6"/>
    </row>
    <row r="184" spans="1:188" ht="7.5" customHeight="1">
      <c r="A184" s="541" t="s">
        <v>27</v>
      </c>
      <c r="B184" s="542"/>
      <c r="C184" s="542"/>
      <c r="D184" s="542"/>
      <c r="E184" s="579" t="str">
        <f>IF(貴社情報!$I$6="","",貴社情報!$I$6)</f>
        <v/>
      </c>
      <c r="F184" s="579"/>
      <c r="G184" s="579"/>
      <c r="H184" s="579"/>
      <c r="I184" s="579"/>
      <c r="J184" s="579"/>
      <c r="K184" s="579"/>
      <c r="L184" s="579"/>
      <c r="M184" s="579"/>
      <c r="N184" s="579"/>
      <c r="O184" s="579"/>
      <c r="P184" s="579"/>
      <c r="Q184" s="579"/>
      <c r="R184" s="579"/>
      <c r="S184" s="579"/>
      <c r="T184" s="579"/>
      <c r="U184" s="579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3"/>
      <c r="BZ184" s="705"/>
      <c r="CA184" s="705"/>
      <c r="CB184" s="705"/>
      <c r="CC184" s="705"/>
      <c r="CD184" s="705"/>
      <c r="CE184" s="705"/>
      <c r="CF184" s="705"/>
      <c r="CG184" s="705"/>
      <c r="CH184" s="705"/>
      <c r="CI184" s="705"/>
      <c r="CJ184" s="705"/>
      <c r="CK184" s="705"/>
      <c r="CL184" s="705"/>
      <c r="CM184" s="705"/>
      <c r="CN184" s="705"/>
      <c r="CO184" s="705"/>
      <c r="CP184" s="705"/>
      <c r="CQ184" s="705"/>
      <c r="CR184" s="705"/>
      <c r="CS184" s="705"/>
      <c r="CT184" s="705"/>
      <c r="CU184" s="705"/>
      <c r="CV184" s="705"/>
      <c r="CW184" s="705"/>
      <c r="CX184" s="705"/>
      <c r="CY184" s="705"/>
      <c r="CZ184" s="705"/>
      <c r="DA184" s="705"/>
      <c r="DB184" s="705"/>
      <c r="DC184" s="705"/>
      <c r="DD184" s="705"/>
      <c r="DE184" s="705"/>
      <c r="DF184" s="705"/>
      <c r="DG184" s="705"/>
      <c r="DH184" s="144"/>
      <c r="DI184" s="144"/>
      <c r="DJ184" s="144"/>
      <c r="DK184" s="145"/>
      <c r="DL184" s="6"/>
      <c r="EG184" s="1"/>
    </row>
    <row r="185" spans="1:188" ht="7.5" customHeight="1">
      <c r="A185" s="541"/>
      <c r="B185" s="542"/>
      <c r="C185" s="542"/>
      <c r="D185" s="542"/>
      <c r="E185" s="579"/>
      <c r="F185" s="579"/>
      <c r="G185" s="579"/>
      <c r="H185" s="579"/>
      <c r="I185" s="579"/>
      <c r="J185" s="579"/>
      <c r="K185" s="579"/>
      <c r="L185" s="579"/>
      <c r="M185" s="579"/>
      <c r="N185" s="579"/>
      <c r="O185" s="579"/>
      <c r="P185" s="579"/>
      <c r="Q185" s="579"/>
      <c r="R185" s="579"/>
      <c r="S185" s="579"/>
      <c r="T185" s="579"/>
      <c r="U185" s="579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3"/>
      <c r="BZ185" s="705"/>
      <c r="CA185" s="705"/>
      <c r="CB185" s="705"/>
      <c r="CC185" s="705"/>
      <c r="CD185" s="705"/>
      <c r="CE185" s="705"/>
      <c r="CF185" s="705"/>
      <c r="CG185" s="705"/>
      <c r="CH185" s="705"/>
      <c r="CI185" s="705"/>
      <c r="CJ185" s="705"/>
      <c r="CK185" s="705"/>
      <c r="CL185" s="705"/>
      <c r="CM185" s="705"/>
      <c r="CN185" s="705"/>
      <c r="CO185" s="705"/>
      <c r="CP185" s="705"/>
      <c r="CQ185" s="705"/>
      <c r="CR185" s="705"/>
      <c r="CS185" s="705"/>
      <c r="CT185" s="705"/>
      <c r="CU185" s="705"/>
      <c r="CV185" s="705"/>
      <c r="CW185" s="705"/>
      <c r="CX185" s="705"/>
      <c r="CY185" s="705"/>
      <c r="CZ185" s="705"/>
      <c r="DA185" s="705"/>
      <c r="DB185" s="705"/>
      <c r="DC185" s="705"/>
      <c r="DD185" s="705"/>
      <c r="DE185" s="705"/>
      <c r="DF185" s="705"/>
      <c r="DG185" s="705"/>
      <c r="DH185" s="144"/>
      <c r="DI185" s="144"/>
      <c r="DJ185" s="144"/>
      <c r="DK185" s="145"/>
      <c r="DL185" s="6"/>
      <c r="EG185" s="1"/>
    </row>
    <row r="186" spans="1:188" ht="7.5" customHeight="1">
      <c r="A186" s="514" t="s">
        <v>28</v>
      </c>
      <c r="B186" s="196"/>
      <c r="C186" s="196"/>
      <c r="D186" s="196"/>
      <c r="E186" s="562" t="str">
        <f>IF(貴社情報!$I$7="","",貴社情報!$I$7)</f>
        <v/>
      </c>
      <c r="F186" s="562"/>
      <c r="G186" s="562"/>
      <c r="H186" s="562"/>
      <c r="I186" s="562"/>
      <c r="J186" s="562"/>
      <c r="K186" s="562"/>
      <c r="L186" s="562"/>
      <c r="M186" s="562"/>
      <c r="N186" s="562"/>
      <c r="O186" s="562"/>
      <c r="P186" s="562"/>
      <c r="Q186" s="562"/>
      <c r="R186" s="562"/>
      <c r="S186" s="562"/>
      <c r="T186" s="562"/>
      <c r="U186" s="562"/>
      <c r="V186" s="562"/>
      <c r="W186" s="562"/>
      <c r="X186" s="562"/>
      <c r="Y186" s="562"/>
      <c r="Z186" s="562"/>
      <c r="AA186" s="562"/>
      <c r="AB186" s="562"/>
      <c r="AC186" s="562"/>
      <c r="AD186" s="562"/>
      <c r="AE186" s="562"/>
      <c r="AF186" s="562"/>
      <c r="AG186" s="562"/>
      <c r="AH186" s="562"/>
      <c r="AI186" s="562"/>
      <c r="AJ186" s="562"/>
      <c r="AK186" s="562"/>
      <c r="AL186" s="562"/>
      <c r="AM186" s="562"/>
      <c r="AN186" s="562"/>
      <c r="AO186" s="562"/>
      <c r="AP186" s="562"/>
      <c r="AQ186" s="562"/>
      <c r="AR186" s="562"/>
      <c r="AS186" s="563"/>
      <c r="BZ186" s="706" t="s">
        <v>159</v>
      </c>
      <c r="CA186" s="706"/>
      <c r="CB186" s="706"/>
      <c r="CC186" s="706"/>
      <c r="CD186" s="706"/>
      <c r="CE186" s="706"/>
      <c r="CF186" s="706"/>
      <c r="CG186" s="706"/>
      <c r="CH186" s="706"/>
      <c r="CI186" s="706"/>
      <c r="CJ186" s="706"/>
      <c r="CK186" s="706"/>
      <c r="CL186" s="706"/>
      <c r="CM186" s="706"/>
      <c r="CN186" s="706"/>
      <c r="CO186" s="706"/>
      <c r="CP186" s="706"/>
      <c r="CQ186" s="706"/>
      <c r="CR186" s="706"/>
      <c r="CS186" s="706"/>
      <c r="CT186" s="706"/>
      <c r="CU186" s="706"/>
      <c r="CV186" s="706"/>
      <c r="CW186" s="706"/>
      <c r="CX186" s="706"/>
      <c r="CY186" s="706"/>
      <c r="CZ186" s="706"/>
      <c r="DA186" s="706"/>
      <c r="DB186" s="706"/>
      <c r="DC186" s="706"/>
      <c r="DD186" s="706"/>
      <c r="DE186" s="706"/>
      <c r="DF186" s="706"/>
      <c r="DG186" s="706"/>
      <c r="DH186" s="146"/>
      <c r="DI186" s="144"/>
      <c r="DJ186" s="144"/>
      <c r="DK186" s="145"/>
      <c r="DL186" s="6"/>
      <c r="EG186" s="1"/>
    </row>
    <row r="187" spans="1:188" ht="7.5" customHeight="1">
      <c r="A187" s="514"/>
      <c r="B187" s="196"/>
      <c r="C187" s="196"/>
      <c r="D187" s="196"/>
      <c r="E187" s="562"/>
      <c r="F187" s="562"/>
      <c r="G187" s="562"/>
      <c r="H187" s="562"/>
      <c r="I187" s="562"/>
      <c r="J187" s="562"/>
      <c r="K187" s="562"/>
      <c r="L187" s="562"/>
      <c r="M187" s="562"/>
      <c r="N187" s="562"/>
      <c r="O187" s="562"/>
      <c r="P187" s="562"/>
      <c r="Q187" s="562"/>
      <c r="R187" s="562"/>
      <c r="S187" s="562"/>
      <c r="T187" s="562"/>
      <c r="U187" s="562"/>
      <c r="V187" s="562"/>
      <c r="W187" s="562"/>
      <c r="X187" s="562"/>
      <c r="Y187" s="562"/>
      <c r="Z187" s="562"/>
      <c r="AA187" s="562"/>
      <c r="AB187" s="562"/>
      <c r="AC187" s="562"/>
      <c r="AD187" s="562"/>
      <c r="AE187" s="562"/>
      <c r="AF187" s="562"/>
      <c r="AG187" s="562"/>
      <c r="AH187" s="562"/>
      <c r="AI187" s="562"/>
      <c r="AJ187" s="562"/>
      <c r="AK187" s="562"/>
      <c r="AL187" s="562"/>
      <c r="AM187" s="562"/>
      <c r="AN187" s="562"/>
      <c r="AO187" s="562"/>
      <c r="AP187" s="562"/>
      <c r="AQ187" s="562"/>
      <c r="AR187" s="562"/>
      <c r="AS187" s="563"/>
      <c r="BZ187" s="706"/>
      <c r="CA187" s="706"/>
      <c r="CB187" s="706"/>
      <c r="CC187" s="706"/>
      <c r="CD187" s="706"/>
      <c r="CE187" s="706"/>
      <c r="CF187" s="706"/>
      <c r="CG187" s="706"/>
      <c r="CH187" s="706"/>
      <c r="CI187" s="706"/>
      <c r="CJ187" s="706"/>
      <c r="CK187" s="706"/>
      <c r="CL187" s="706"/>
      <c r="CM187" s="706"/>
      <c r="CN187" s="706"/>
      <c r="CO187" s="706"/>
      <c r="CP187" s="706"/>
      <c r="CQ187" s="706"/>
      <c r="CR187" s="706"/>
      <c r="CS187" s="706"/>
      <c r="CT187" s="706"/>
      <c r="CU187" s="706"/>
      <c r="CV187" s="706"/>
      <c r="CW187" s="706"/>
      <c r="CX187" s="706"/>
      <c r="CY187" s="706"/>
      <c r="CZ187" s="706"/>
      <c r="DA187" s="706"/>
      <c r="DB187" s="706"/>
      <c r="DC187" s="706"/>
      <c r="DD187" s="706"/>
      <c r="DE187" s="706"/>
      <c r="DF187" s="706"/>
      <c r="DG187" s="706"/>
      <c r="DH187" s="146"/>
      <c r="DI187" s="144"/>
      <c r="DJ187" s="144"/>
      <c r="DK187" s="145"/>
      <c r="DL187" s="6"/>
      <c r="EG187" s="1"/>
    </row>
    <row r="188" spans="1:188" ht="7.5" customHeight="1">
      <c r="A188" s="514"/>
      <c r="B188" s="196"/>
      <c r="C188" s="196"/>
      <c r="D188" s="196"/>
      <c r="E188" s="562"/>
      <c r="F188" s="562"/>
      <c r="G188" s="562"/>
      <c r="H188" s="562"/>
      <c r="I188" s="562"/>
      <c r="J188" s="562"/>
      <c r="K188" s="562"/>
      <c r="L188" s="562"/>
      <c r="M188" s="562"/>
      <c r="N188" s="562"/>
      <c r="O188" s="562"/>
      <c r="P188" s="562"/>
      <c r="Q188" s="562"/>
      <c r="R188" s="562"/>
      <c r="S188" s="562"/>
      <c r="T188" s="562"/>
      <c r="U188" s="562"/>
      <c r="V188" s="562"/>
      <c r="W188" s="562"/>
      <c r="X188" s="562"/>
      <c r="Y188" s="562"/>
      <c r="Z188" s="562"/>
      <c r="AA188" s="562"/>
      <c r="AB188" s="562"/>
      <c r="AC188" s="562"/>
      <c r="AD188" s="562"/>
      <c r="AE188" s="562"/>
      <c r="AF188" s="562"/>
      <c r="AG188" s="562"/>
      <c r="AH188" s="562"/>
      <c r="AI188" s="562"/>
      <c r="AJ188" s="562"/>
      <c r="AK188" s="562"/>
      <c r="AL188" s="562"/>
      <c r="AM188" s="562"/>
      <c r="AN188" s="562"/>
      <c r="AO188" s="562"/>
      <c r="AP188" s="562"/>
      <c r="AQ188" s="562"/>
      <c r="AR188" s="562"/>
      <c r="AS188" s="563"/>
      <c r="BZ188" s="706"/>
      <c r="CA188" s="706"/>
      <c r="CB188" s="706"/>
      <c r="CC188" s="706"/>
      <c r="CD188" s="706"/>
      <c r="CE188" s="706"/>
      <c r="CF188" s="706"/>
      <c r="CG188" s="706"/>
      <c r="CH188" s="706"/>
      <c r="CI188" s="706"/>
      <c r="CJ188" s="706"/>
      <c r="CK188" s="706"/>
      <c r="CL188" s="706"/>
      <c r="CM188" s="706"/>
      <c r="CN188" s="706"/>
      <c r="CO188" s="706"/>
      <c r="CP188" s="706"/>
      <c r="CQ188" s="706"/>
      <c r="CR188" s="706"/>
      <c r="CS188" s="706"/>
      <c r="CT188" s="706"/>
      <c r="CU188" s="706"/>
      <c r="CV188" s="706"/>
      <c r="CW188" s="706"/>
      <c r="CX188" s="706"/>
      <c r="CY188" s="706"/>
      <c r="CZ188" s="706"/>
      <c r="DA188" s="706"/>
      <c r="DB188" s="706"/>
      <c r="DC188" s="706"/>
      <c r="DD188" s="706"/>
      <c r="DE188" s="706"/>
      <c r="DF188" s="706"/>
      <c r="DG188" s="706"/>
      <c r="DH188" s="146"/>
      <c r="DI188" s="144"/>
      <c r="DJ188" s="144"/>
      <c r="DK188" s="145"/>
      <c r="DL188" s="6"/>
      <c r="EG188" s="1"/>
    </row>
    <row r="189" spans="1:188" ht="7.5" customHeight="1" thickBot="1">
      <c r="A189" s="514"/>
      <c r="B189" s="196"/>
      <c r="C189" s="196"/>
      <c r="D189" s="196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2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562"/>
      <c r="AP189" s="562"/>
      <c r="AQ189" s="562"/>
      <c r="AR189" s="562"/>
      <c r="AS189" s="563"/>
      <c r="BZ189" s="706"/>
      <c r="CA189" s="706"/>
      <c r="CB189" s="706"/>
      <c r="CC189" s="706"/>
      <c r="CD189" s="706"/>
      <c r="CE189" s="706"/>
      <c r="CF189" s="706"/>
      <c r="CG189" s="706"/>
      <c r="CH189" s="706"/>
      <c r="CI189" s="706"/>
      <c r="CJ189" s="706"/>
      <c r="CK189" s="706"/>
      <c r="CL189" s="706"/>
      <c r="CM189" s="706"/>
      <c r="CN189" s="706"/>
      <c r="CO189" s="706"/>
      <c r="CP189" s="706"/>
      <c r="CQ189" s="706"/>
      <c r="CR189" s="706"/>
      <c r="CS189" s="706"/>
      <c r="CT189" s="706"/>
      <c r="CU189" s="706"/>
      <c r="CV189" s="706"/>
      <c r="CW189" s="706"/>
      <c r="CX189" s="706"/>
      <c r="CY189" s="706"/>
      <c r="CZ189" s="706"/>
      <c r="DA189" s="706"/>
      <c r="DB189" s="706"/>
      <c r="DC189" s="706"/>
      <c r="DD189" s="706"/>
      <c r="DE189" s="706"/>
      <c r="DF189" s="706"/>
      <c r="DG189" s="706"/>
      <c r="DH189" s="146"/>
      <c r="DI189" s="144"/>
      <c r="DJ189" s="144"/>
      <c r="DK189" s="144"/>
      <c r="DR189" s="4"/>
      <c r="DS189" s="4"/>
      <c r="DT189" s="4"/>
      <c r="DU189" s="4"/>
      <c r="DV189" s="4"/>
      <c r="DW189" s="4"/>
      <c r="DX189" s="4"/>
      <c r="DY189" s="4"/>
      <c r="DZ189" s="4"/>
      <c r="EG189" s="1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188" ht="7.5" customHeight="1">
      <c r="A190" s="514" t="s">
        <v>29</v>
      </c>
      <c r="B190" s="196"/>
      <c r="C190" s="196"/>
      <c r="D190" s="196"/>
      <c r="E190" s="565" t="str">
        <f>IF(貴社情報!$I$8="","",貴社情報!$I$8)</f>
        <v/>
      </c>
      <c r="F190" s="565"/>
      <c r="G190" s="565"/>
      <c r="H190" s="565"/>
      <c r="I190" s="565"/>
      <c r="J190" s="565"/>
      <c r="K190" s="565"/>
      <c r="L190" s="565"/>
      <c r="M190" s="565"/>
      <c r="N190" s="565"/>
      <c r="O190" s="565"/>
      <c r="P190" s="565"/>
      <c r="Q190" s="565"/>
      <c r="R190" s="565"/>
      <c r="S190" s="565"/>
      <c r="T190" s="565"/>
      <c r="U190" s="565"/>
      <c r="V190" s="565"/>
      <c r="W190" s="565"/>
      <c r="X190" s="565"/>
      <c r="Y190" s="565"/>
      <c r="Z190" s="565"/>
      <c r="AA190" s="565"/>
      <c r="AB190" s="565"/>
      <c r="AC190" s="565"/>
      <c r="AD190" s="565"/>
      <c r="AE190" s="565"/>
      <c r="AF190" s="565"/>
      <c r="AG190" s="565"/>
      <c r="AH190" s="565"/>
      <c r="AI190" s="565"/>
      <c r="AJ190" s="565"/>
      <c r="AK190" s="565"/>
      <c r="AL190" s="565"/>
      <c r="AM190" s="565"/>
      <c r="AN190" s="565"/>
      <c r="AO190" s="565"/>
      <c r="AP190" s="565"/>
      <c r="AQ190" s="565"/>
      <c r="AR190" s="565"/>
      <c r="AS190" s="566"/>
      <c r="AV190" s="182" t="s">
        <v>8</v>
      </c>
      <c r="AW190" s="183"/>
      <c r="AX190" s="184"/>
      <c r="AY190" s="185"/>
      <c r="AZ190" s="185"/>
      <c r="BA190" s="185"/>
      <c r="BB190" s="249" t="str">
        <f>IF(貴社情報!$I$5="","",LEFT(貴社情報!$I$5,1))</f>
        <v/>
      </c>
      <c r="BC190" s="232"/>
      <c r="BD190" s="232" t="str">
        <f>IF(貴社情報!$I$5="","",RIGHT(LEFT(貴社情報!$I$5,2),1))</f>
        <v/>
      </c>
      <c r="BE190" s="232"/>
      <c r="BF190" s="232" t="str">
        <f>IF(貴社情報!$I$5="","",RIGHT(LEFT(貴社情報!$I$5,3),1))</f>
        <v/>
      </c>
      <c r="BG190" s="232"/>
      <c r="BH190" s="232" t="str">
        <f>IF(貴社情報!$I$5="","",RIGHT(LEFT(貴社情報!$I$5,4),1))</f>
        <v/>
      </c>
      <c r="BI190" s="232"/>
      <c r="BJ190" s="232" t="str">
        <f>IF(貴社情報!$I$5="","",RIGHT(LEFT(貴社情報!$I$5,5),1))</f>
        <v/>
      </c>
      <c r="BK190" s="232"/>
      <c r="BL190" s="232" t="str">
        <f>IF(貴社情報!$I$5="","",RIGHT(LEFT(貴社情報!$I$5,6),1))</f>
        <v/>
      </c>
      <c r="BM190" s="246"/>
      <c r="BZ190" s="706" t="s">
        <v>160</v>
      </c>
      <c r="CA190" s="706"/>
      <c r="CB190" s="706"/>
      <c r="CC190" s="706"/>
      <c r="CD190" s="706"/>
      <c r="CE190" s="706"/>
      <c r="CF190" s="706"/>
      <c r="CG190" s="706"/>
      <c r="CH190" s="706"/>
      <c r="CI190" s="706"/>
      <c r="CJ190" s="706"/>
      <c r="CK190" s="706"/>
      <c r="CL190" s="706"/>
      <c r="CM190" s="706"/>
      <c r="CN190" s="706"/>
      <c r="CO190" s="706"/>
      <c r="CP190" s="706"/>
      <c r="CQ190" s="706"/>
      <c r="CR190" s="706"/>
      <c r="CS190" s="706"/>
      <c r="CT190" s="706"/>
      <c r="CU190" s="706"/>
      <c r="CV190" s="706"/>
      <c r="CW190" s="706"/>
      <c r="CX190" s="706"/>
      <c r="CY190" s="706"/>
      <c r="CZ190" s="706"/>
      <c r="DA190" s="706"/>
      <c r="DB190" s="706"/>
      <c r="DC190" s="706"/>
      <c r="DD190" s="706"/>
      <c r="DE190" s="706"/>
      <c r="DF190" s="706"/>
      <c r="DG190" s="706"/>
      <c r="DH190" s="706"/>
      <c r="DI190" s="706"/>
      <c r="DJ190" s="706"/>
      <c r="DK190" s="706"/>
      <c r="EG190" s="1"/>
    </row>
    <row r="191" spans="1:188" ht="7.5" customHeight="1">
      <c r="A191" s="514"/>
      <c r="B191" s="196"/>
      <c r="C191" s="196"/>
      <c r="D191" s="196"/>
      <c r="E191" s="565"/>
      <c r="F191" s="565"/>
      <c r="G191" s="565"/>
      <c r="H191" s="565"/>
      <c r="I191" s="565"/>
      <c r="J191" s="565"/>
      <c r="K191" s="565"/>
      <c r="L191" s="565"/>
      <c r="M191" s="565"/>
      <c r="N191" s="565"/>
      <c r="O191" s="565"/>
      <c r="P191" s="565"/>
      <c r="Q191" s="565"/>
      <c r="R191" s="565"/>
      <c r="S191" s="565"/>
      <c r="T191" s="565"/>
      <c r="U191" s="565"/>
      <c r="V191" s="565"/>
      <c r="W191" s="565"/>
      <c r="X191" s="565"/>
      <c r="Y191" s="565"/>
      <c r="Z191" s="565"/>
      <c r="AA191" s="565"/>
      <c r="AB191" s="565"/>
      <c r="AC191" s="565"/>
      <c r="AD191" s="565"/>
      <c r="AE191" s="565"/>
      <c r="AF191" s="565"/>
      <c r="AG191" s="565"/>
      <c r="AH191" s="565"/>
      <c r="AI191" s="565"/>
      <c r="AJ191" s="565"/>
      <c r="AK191" s="565"/>
      <c r="AL191" s="565"/>
      <c r="AM191" s="565"/>
      <c r="AN191" s="565"/>
      <c r="AO191" s="565"/>
      <c r="AP191" s="565"/>
      <c r="AQ191" s="565"/>
      <c r="AR191" s="565"/>
      <c r="AS191" s="566"/>
      <c r="AV191" s="186"/>
      <c r="AW191" s="187"/>
      <c r="AX191" s="188"/>
      <c r="AY191" s="188"/>
      <c r="AZ191" s="188"/>
      <c r="BA191" s="188"/>
      <c r="BB191" s="250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47"/>
      <c r="BZ191" s="706"/>
      <c r="CA191" s="706"/>
      <c r="CB191" s="706"/>
      <c r="CC191" s="706"/>
      <c r="CD191" s="706"/>
      <c r="CE191" s="706"/>
      <c r="CF191" s="706"/>
      <c r="CG191" s="706"/>
      <c r="CH191" s="706"/>
      <c r="CI191" s="706"/>
      <c r="CJ191" s="706"/>
      <c r="CK191" s="706"/>
      <c r="CL191" s="706"/>
      <c r="CM191" s="706"/>
      <c r="CN191" s="706"/>
      <c r="CO191" s="706"/>
      <c r="CP191" s="706"/>
      <c r="CQ191" s="706"/>
      <c r="CR191" s="706"/>
      <c r="CS191" s="706"/>
      <c r="CT191" s="706"/>
      <c r="CU191" s="706"/>
      <c r="CV191" s="706"/>
      <c r="CW191" s="706"/>
      <c r="CX191" s="706"/>
      <c r="CY191" s="706"/>
      <c r="CZ191" s="706"/>
      <c r="DA191" s="706"/>
      <c r="DB191" s="706"/>
      <c r="DC191" s="706"/>
      <c r="DD191" s="706"/>
      <c r="DE191" s="706"/>
      <c r="DF191" s="706"/>
      <c r="DG191" s="706"/>
      <c r="DH191" s="706"/>
      <c r="DI191" s="706"/>
      <c r="DJ191" s="706"/>
      <c r="DK191" s="706"/>
      <c r="EG191" s="1"/>
    </row>
    <row r="192" spans="1:188" ht="7.5" customHeight="1" thickBot="1">
      <c r="A192" s="514"/>
      <c r="B192" s="196"/>
      <c r="C192" s="196"/>
      <c r="D192" s="196"/>
      <c r="E192" s="565"/>
      <c r="F192" s="565"/>
      <c r="G192" s="565"/>
      <c r="H192" s="565"/>
      <c r="I192" s="565"/>
      <c r="J192" s="565"/>
      <c r="K192" s="565"/>
      <c r="L192" s="565"/>
      <c r="M192" s="565"/>
      <c r="N192" s="565"/>
      <c r="O192" s="565"/>
      <c r="P192" s="565"/>
      <c r="Q192" s="565"/>
      <c r="R192" s="565"/>
      <c r="S192" s="565"/>
      <c r="T192" s="565"/>
      <c r="U192" s="565"/>
      <c r="V192" s="565"/>
      <c r="W192" s="565"/>
      <c r="X192" s="565"/>
      <c r="Y192" s="565"/>
      <c r="Z192" s="565"/>
      <c r="AA192" s="565"/>
      <c r="AB192" s="565"/>
      <c r="AC192" s="565"/>
      <c r="AD192" s="565"/>
      <c r="AE192" s="565"/>
      <c r="AF192" s="565"/>
      <c r="AG192" s="565"/>
      <c r="AH192" s="565"/>
      <c r="AI192" s="565"/>
      <c r="AJ192" s="565"/>
      <c r="AK192" s="565"/>
      <c r="AL192" s="565"/>
      <c r="AM192" s="565"/>
      <c r="AN192" s="565"/>
      <c r="AO192" s="565"/>
      <c r="AP192" s="565"/>
      <c r="AQ192" s="565"/>
      <c r="AR192" s="565"/>
      <c r="AS192" s="566"/>
      <c r="AV192" s="189"/>
      <c r="AW192" s="190"/>
      <c r="AX192" s="191"/>
      <c r="AY192" s="191"/>
      <c r="AZ192" s="191"/>
      <c r="BA192" s="191"/>
      <c r="BB192" s="251"/>
      <c r="BC192" s="234"/>
      <c r="BD192" s="234"/>
      <c r="BE192" s="234"/>
      <c r="BF192" s="234"/>
      <c r="BG192" s="234"/>
      <c r="BH192" s="234"/>
      <c r="BI192" s="234"/>
      <c r="BJ192" s="234"/>
      <c r="BK192" s="234"/>
      <c r="BL192" s="234"/>
      <c r="BM192" s="248"/>
      <c r="BZ192" s="706"/>
      <c r="CA192" s="706"/>
      <c r="CB192" s="706"/>
      <c r="CC192" s="706"/>
      <c r="CD192" s="706"/>
      <c r="CE192" s="706"/>
      <c r="CF192" s="706"/>
      <c r="CG192" s="706"/>
      <c r="CH192" s="706"/>
      <c r="CI192" s="706"/>
      <c r="CJ192" s="706"/>
      <c r="CK192" s="706"/>
      <c r="CL192" s="706"/>
      <c r="CM192" s="706"/>
      <c r="CN192" s="706"/>
      <c r="CO192" s="706"/>
      <c r="CP192" s="706"/>
      <c r="CQ192" s="706"/>
      <c r="CR192" s="706"/>
      <c r="CS192" s="706"/>
      <c r="CT192" s="706"/>
      <c r="CU192" s="706"/>
      <c r="CV192" s="706"/>
      <c r="CW192" s="706"/>
      <c r="CX192" s="706"/>
      <c r="CY192" s="706"/>
      <c r="CZ192" s="706"/>
      <c r="DA192" s="706"/>
      <c r="DB192" s="706"/>
      <c r="DC192" s="706"/>
      <c r="DD192" s="706"/>
      <c r="DE192" s="706"/>
      <c r="DF192" s="706"/>
      <c r="DG192" s="706"/>
      <c r="DH192" s="706"/>
      <c r="DI192" s="706"/>
      <c r="DJ192" s="706"/>
      <c r="DK192" s="706"/>
      <c r="EG192" s="1"/>
      <c r="FK192" s="4"/>
      <c r="FL192" s="4"/>
      <c r="FM192" s="4"/>
      <c r="FN192" s="4"/>
      <c r="FO192" s="4"/>
      <c r="FP192" s="4"/>
      <c r="FQ192" s="4"/>
    </row>
    <row r="193" spans="1:220" ht="7.5" customHeight="1" thickBot="1">
      <c r="A193" s="514"/>
      <c r="B193" s="196"/>
      <c r="C193" s="196"/>
      <c r="D193" s="196"/>
      <c r="E193" s="565"/>
      <c r="F193" s="565"/>
      <c r="G193" s="565"/>
      <c r="H193" s="565"/>
      <c r="I193" s="565"/>
      <c r="J193" s="565"/>
      <c r="K193" s="565"/>
      <c r="L193" s="565"/>
      <c r="M193" s="565"/>
      <c r="N193" s="565"/>
      <c r="O193" s="565"/>
      <c r="P193" s="565"/>
      <c r="Q193" s="565"/>
      <c r="R193" s="565"/>
      <c r="S193" s="565"/>
      <c r="T193" s="565"/>
      <c r="U193" s="565"/>
      <c r="V193" s="565"/>
      <c r="W193" s="565"/>
      <c r="X193" s="565"/>
      <c r="Y193" s="565"/>
      <c r="Z193" s="565"/>
      <c r="AA193" s="565"/>
      <c r="AB193" s="565"/>
      <c r="AC193" s="565"/>
      <c r="AD193" s="565"/>
      <c r="AE193" s="565"/>
      <c r="AF193" s="565"/>
      <c r="AG193" s="565"/>
      <c r="AH193" s="565"/>
      <c r="AI193" s="565"/>
      <c r="AJ193" s="565"/>
      <c r="AK193" s="565"/>
      <c r="AL193" s="565"/>
      <c r="AM193" s="565"/>
      <c r="AN193" s="565"/>
      <c r="AO193" s="565"/>
      <c r="AP193" s="565"/>
      <c r="AQ193" s="565"/>
      <c r="AR193" s="565"/>
      <c r="AS193" s="566"/>
      <c r="BZ193" s="706"/>
      <c r="CA193" s="706"/>
      <c r="CB193" s="706"/>
      <c r="CC193" s="706"/>
      <c r="CD193" s="706"/>
      <c r="CE193" s="706"/>
      <c r="CF193" s="706"/>
      <c r="CG193" s="706"/>
      <c r="CH193" s="706"/>
      <c r="CI193" s="706"/>
      <c r="CJ193" s="706"/>
      <c r="CK193" s="706"/>
      <c r="CL193" s="706"/>
      <c r="CM193" s="706"/>
      <c r="CN193" s="706"/>
      <c r="CO193" s="706"/>
      <c r="CP193" s="706"/>
      <c r="CQ193" s="706"/>
      <c r="CR193" s="706"/>
      <c r="CS193" s="706"/>
      <c r="CT193" s="706"/>
      <c r="CU193" s="706"/>
      <c r="CV193" s="706"/>
      <c r="CW193" s="706"/>
      <c r="CX193" s="706"/>
      <c r="CY193" s="706"/>
      <c r="CZ193" s="706"/>
      <c r="DA193" s="706"/>
      <c r="DB193" s="706"/>
      <c r="DC193" s="706"/>
      <c r="DD193" s="706"/>
      <c r="DE193" s="706"/>
      <c r="DF193" s="706"/>
      <c r="DG193" s="706"/>
      <c r="DH193" s="706"/>
      <c r="DI193" s="706"/>
      <c r="DJ193" s="706"/>
      <c r="DK193" s="706"/>
      <c r="EG193" s="1"/>
    </row>
    <row r="194" spans="1:220" ht="7.5" customHeight="1">
      <c r="A194" s="514"/>
      <c r="B194" s="196"/>
      <c r="C194" s="196"/>
      <c r="D194" s="196"/>
      <c r="E194" s="565"/>
      <c r="F194" s="565"/>
      <c r="G194" s="565"/>
      <c r="H194" s="565"/>
      <c r="I194" s="565"/>
      <c r="J194" s="565"/>
      <c r="K194" s="565"/>
      <c r="L194" s="565"/>
      <c r="M194" s="565"/>
      <c r="N194" s="565"/>
      <c r="O194" s="565"/>
      <c r="P194" s="565"/>
      <c r="Q194" s="565"/>
      <c r="R194" s="565"/>
      <c r="S194" s="565"/>
      <c r="T194" s="565"/>
      <c r="U194" s="565"/>
      <c r="V194" s="565"/>
      <c r="W194" s="565"/>
      <c r="X194" s="565"/>
      <c r="Y194" s="565"/>
      <c r="Z194" s="565"/>
      <c r="AA194" s="565"/>
      <c r="AB194" s="565"/>
      <c r="AC194" s="565"/>
      <c r="AD194" s="565"/>
      <c r="AE194" s="565"/>
      <c r="AF194" s="565"/>
      <c r="AG194" s="565"/>
      <c r="AH194" s="565"/>
      <c r="AI194" s="565"/>
      <c r="AJ194" s="565"/>
      <c r="AK194" s="565"/>
      <c r="AL194" s="565"/>
      <c r="AM194" s="565"/>
      <c r="AN194" s="565"/>
      <c r="AO194" s="565"/>
      <c r="AP194" s="565"/>
      <c r="AQ194" s="565"/>
      <c r="AR194" s="565"/>
      <c r="AS194" s="566"/>
      <c r="AV194" s="182" t="s">
        <v>9</v>
      </c>
      <c r="AW194" s="183"/>
      <c r="AX194" s="184"/>
      <c r="AY194" s="185"/>
      <c r="AZ194" s="185"/>
      <c r="BA194" s="185"/>
      <c r="BB194" s="249" t="str">
        <f>IF($EG$8=3,"",IF($S$11="","",LEFT($S$11,1)))</f>
        <v/>
      </c>
      <c r="BC194" s="232"/>
      <c r="BD194" s="232" t="str">
        <f>IF($EG$8=3,"",IF($S$11="","",RIGHT(LEFT($S$11,2),1)))</f>
        <v/>
      </c>
      <c r="BE194" s="232"/>
      <c r="BF194" s="232" t="str">
        <f>IF($EG$8=3,"",IF($S$11="","",RIGHT(LEFT($S$11,3),1)))</f>
        <v/>
      </c>
      <c r="BG194" s="232"/>
      <c r="BH194" s="232" t="str">
        <f>IF($EG$8=3,"",IF($S$11="","",RIGHT(LEFT($S$11,4),1)))</f>
        <v/>
      </c>
      <c r="BI194" s="232"/>
      <c r="BJ194" s="232" t="str">
        <f>IF($EG$8=3,"",IF($S$11="","",RIGHT(LEFT($S$11,5),1)))</f>
        <v/>
      </c>
      <c r="BK194" s="232"/>
      <c r="BL194" s="232" t="str">
        <f>IF($EG$8=3,"",IF($S$11="","",RIGHT(LEFT($S$11,6),1)))</f>
        <v/>
      </c>
      <c r="BM194" s="232"/>
      <c r="BN194" s="232" t="str">
        <f>IF($EG$8=3,"",IF($S$11="","",RIGHT(LEFT($S$11,7),1)))</f>
        <v/>
      </c>
      <c r="BO194" s="232"/>
      <c r="BP194" s="232" t="s">
        <v>7</v>
      </c>
      <c r="BQ194" s="232"/>
      <c r="BR194" s="232" t="str">
        <f>IF($EG$8=3,"",IF($AE$11="","",LEFT($AE$11,1)))</f>
        <v/>
      </c>
      <c r="BS194" s="232"/>
      <c r="BT194" s="232" t="str">
        <f>IF($EG$8=3,"",IF($AE$11="","",RIGHT(LEFT($AE$11,2),1)))</f>
        <v/>
      </c>
      <c r="BU194" s="232"/>
      <c r="BV194" s="232" t="str">
        <f>IF($EG$8=3,"",IF($AE$11="","",RIGHT(LEFT($AE$11,3),1)))</f>
        <v/>
      </c>
      <c r="BW194" s="246"/>
      <c r="BZ194" s="706"/>
      <c r="CA194" s="706"/>
      <c r="CB194" s="706"/>
      <c r="CC194" s="706"/>
      <c r="CD194" s="706"/>
      <c r="CE194" s="706"/>
      <c r="CF194" s="706"/>
      <c r="CG194" s="706"/>
      <c r="CH194" s="706"/>
      <c r="CI194" s="706"/>
      <c r="CJ194" s="706"/>
      <c r="CK194" s="706"/>
      <c r="CL194" s="706"/>
      <c r="CM194" s="706"/>
      <c r="CN194" s="706"/>
      <c r="CO194" s="706"/>
      <c r="CP194" s="706"/>
      <c r="CQ194" s="706"/>
      <c r="CR194" s="706"/>
      <c r="CS194" s="706"/>
      <c r="CT194" s="706"/>
      <c r="CU194" s="706"/>
      <c r="CV194" s="706"/>
      <c r="CW194" s="706"/>
      <c r="CX194" s="706"/>
      <c r="CY194" s="706"/>
      <c r="CZ194" s="706"/>
      <c r="DA194" s="706"/>
      <c r="DB194" s="706"/>
      <c r="DC194" s="706"/>
      <c r="DD194" s="706"/>
      <c r="DE194" s="706"/>
      <c r="DF194" s="706"/>
      <c r="DG194" s="706"/>
      <c r="DH194" s="706"/>
      <c r="DI194" s="706"/>
      <c r="DJ194" s="706"/>
      <c r="DK194" s="706"/>
      <c r="EG194" s="1"/>
    </row>
    <row r="195" spans="1:220" ht="7.5" customHeight="1">
      <c r="A195" s="574" t="s">
        <v>31</v>
      </c>
      <c r="B195" s="312"/>
      <c r="C195" s="312"/>
      <c r="D195" s="312"/>
      <c r="E195" s="311" t="str">
        <f>IF(貴社情報!$I$9="","",貴社情報!$I$9)</f>
        <v/>
      </c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2" t="s">
        <v>30</v>
      </c>
      <c r="Q195" s="312"/>
      <c r="R195" s="312"/>
      <c r="S195" s="311" t="str">
        <f>IF(貴社情報!$I$10="","",貴社情報!$I$10)</f>
        <v/>
      </c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2" t="s">
        <v>81</v>
      </c>
      <c r="AG195" s="312"/>
      <c r="AH195" s="312"/>
      <c r="AI195" s="311" t="str">
        <f>IF(貴社情報!$I$11="","",貴社情報!$I$11)</f>
        <v/>
      </c>
      <c r="AJ195" s="311"/>
      <c r="AK195" s="311"/>
      <c r="AL195" s="311"/>
      <c r="AM195" s="311"/>
      <c r="AN195" s="311"/>
      <c r="AO195" s="311"/>
      <c r="AP195" s="311"/>
      <c r="AQ195" s="311"/>
      <c r="AR195" s="311"/>
      <c r="AS195" s="564"/>
      <c r="AV195" s="186"/>
      <c r="AW195" s="187"/>
      <c r="AX195" s="188"/>
      <c r="AY195" s="188"/>
      <c r="AZ195" s="188"/>
      <c r="BA195" s="188"/>
      <c r="BB195" s="250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47"/>
      <c r="BZ195" s="706"/>
      <c r="CA195" s="706"/>
      <c r="CB195" s="706"/>
      <c r="CC195" s="706"/>
      <c r="CD195" s="706"/>
      <c r="CE195" s="706"/>
      <c r="CF195" s="706"/>
      <c r="CG195" s="706"/>
      <c r="CH195" s="706"/>
      <c r="CI195" s="706"/>
      <c r="CJ195" s="706"/>
      <c r="CK195" s="706"/>
      <c r="CL195" s="706"/>
      <c r="CM195" s="706"/>
      <c r="CN195" s="706"/>
      <c r="CO195" s="706"/>
      <c r="CP195" s="706"/>
      <c r="CQ195" s="706"/>
      <c r="CR195" s="706"/>
      <c r="CS195" s="706"/>
      <c r="CT195" s="706"/>
      <c r="CU195" s="706"/>
      <c r="CV195" s="706"/>
      <c r="CW195" s="706"/>
      <c r="CX195" s="706"/>
      <c r="CY195" s="706"/>
      <c r="CZ195" s="706"/>
      <c r="DA195" s="706"/>
      <c r="DB195" s="706"/>
      <c r="DC195" s="706"/>
      <c r="DD195" s="706"/>
      <c r="DE195" s="706"/>
      <c r="DF195" s="706"/>
      <c r="DG195" s="706"/>
      <c r="DH195" s="706"/>
      <c r="DI195" s="706"/>
      <c r="DJ195" s="706"/>
      <c r="DK195" s="706"/>
      <c r="EG195" s="1"/>
    </row>
    <row r="196" spans="1:220" ht="7.5" customHeight="1" thickBot="1">
      <c r="A196" s="574"/>
      <c r="B196" s="312"/>
      <c r="C196" s="312"/>
      <c r="D196" s="312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2"/>
      <c r="Q196" s="312"/>
      <c r="R196" s="312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2"/>
      <c r="AG196" s="312"/>
      <c r="AH196" s="312"/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564"/>
      <c r="AV196" s="189"/>
      <c r="AW196" s="190"/>
      <c r="AX196" s="191"/>
      <c r="AY196" s="191"/>
      <c r="AZ196" s="191"/>
      <c r="BA196" s="191"/>
      <c r="BB196" s="251"/>
      <c r="BC196" s="234"/>
      <c r="BD196" s="234"/>
      <c r="BE196" s="234"/>
      <c r="BF196" s="234"/>
      <c r="BG196" s="234"/>
      <c r="BH196" s="234"/>
      <c r="BI196" s="234"/>
      <c r="BJ196" s="234"/>
      <c r="BK196" s="234"/>
      <c r="BL196" s="234"/>
      <c r="BM196" s="234"/>
      <c r="BN196" s="234"/>
      <c r="BO196" s="234"/>
      <c r="BP196" s="234"/>
      <c r="BQ196" s="234"/>
      <c r="BR196" s="234"/>
      <c r="BS196" s="234"/>
      <c r="BT196" s="234"/>
      <c r="BU196" s="234"/>
      <c r="BV196" s="234"/>
      <c r="BW196" s="248"/>
      <c r="BZ196" s="706" t="s">
        <v>167</v>
      </c>
      <c r="CA196" s="706"/>
      <c r="CB196" s="706"/>
      <c r="CC196" s="706"/>
      <c r="CD196" s="706"/>
      <c r="CE196" s="706"/>
      <c r="CF196" s="706"/>
      <c r="CG196" s="706"/>
      <c r="CH196" s="706"/>
      <c r="CI196" s="706"/>
      <c r="CJ196" s="706"/>
      <c r="CK196" s="706"/>
      <c r="CL196" s="706"/>
      <c r="CM196" s="706"/>
      <c r="CN196" s="706"/>
      <c r="CO196" s="706"/>
      <c r="CP196" s="706"/>
      <c r="CQ196" s="706"/>
      <c r="CR196" s="706"/>
      <c r="CS196" s="706"/>
      <c r="CT196" s="706"/>
      <c r="CU196" s="706"/>
      <c r="CV196" s="706"/>
      <c r="CW196" s="706"/>
      <c r="CX196" s="706"/>
      <c r="CY196" s="706"/>
      <c r="CZ196" s="706"/>
      <c r="DA196" s="706"/>
      <c r="DB196" s="706"/>
      <c r="DC196" s="706"/>
      <c r="DD196" s="706"/>
      <c r="DE196" s="706"/>
      <c r="DF196" s="706"/>
      <c r="DG196" s="706"/>
      <c r="DH196" s="706"/>
      <c r="DI196" s="706"/>
      <c r="DJ196" s="706"/>
      <c r="DK196" s="706"/>
      <c r="EG196" s="1"/>
    </row>
    <row r="197" spans="1:220" ht="7.5" customHeight="1" thickBot="1">
      <c r="A197" s="574"/>
      <c r="B197" s="312"/>
      <c r="C197" s="312"/>
      <c r="D197" s="312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2"/>
      <c r="Q197" s="312"/>
      <c r="R197" s="312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2"/>
      <c r="AG197" s="312"/>
      <c r="AH197" s="312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564"/>
      <c r="BZ197" s="706"/>
      <c r="CA197" s="706"/>
      <c r="CB197" s="706"/>
      <c r="CC197" s="706"/>
      <c r="CD197" s="706"/>
      <c r="CE197" s="706"/>
      <c r="CF197" s="706"/>
      <c r="CG197" s="706"/>
      <c r="CH197" s="706"/>
      <c r="CI197" s="706"/>
      <c r="CJ197" s="706"/>
      <c r="CK197" s="706"/>
      <c r="CL197" s="706"/>
      <c r="CM197" s="706"/>
      <c r="CN197" s="706"/>
      <c r="CO197" s="706"/>
      <c r="CP197" s="706"/>
      <c r="CQ197" s="706"/>
      <c r="CR197" s="706"/>
      <c r="CS197" s="706"/>
      <c r="CT197" s="706"/>
      <c r="CU197" s="706"/>
      <c r="CV197" s="706"/>
      <c r="CW197" s="706"/>
      <c r="CX197" s="706"/>
      <c r="CY197" s="706"/>
      <c r="CZ197" s="706"/>
      <c r="DA197" s="706"/>
      <c r="DB197" s="706"/>
      <c r="DC197" s="706"/>
      <c r="DD197" s="706"/>
      <c r="DE197" s="706"/>
      <c r="DF197" s="706"/>
      <c r="DG197" s="706"/>
      <c r="DH197" s="706"/>
      <c r="DI197" s="706"/>
      <c r="DJ197" s="706"/>
      <c r="DK197" s="706"/>
    </row>
    <row r="198" spans="1:220" ht="7.5" customHeight="1">
      <c r="A198" s="41"/>
      <c r="B198" s="42"/>
      <c r="C198" s="42"/>
      <c r="D198" s="42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4"/>
      <c r="AO198" s="44"/>
      <c r="AP198" s="44"/>
      <c r="AQ198" s="44"/>
      <c r="AR198" s="44"/>
      <c r="AS198" s="60"/>
      <c r="AV198" s="354" t="s">
        <v>10</v>
      </c>
      <c r="AW198" s="355"/>
      <c r="AX198" s="185"/>
      <c r="AY198" s="185"/>
      <c r="AZ198" s="185"/>
      <c r="BA198" s="185"/>
      <c r="BB198" s="249" t="str">
        <f>IF($EG$8=3,"",IF($S$13="","",LEFT($S$13,1)))</f>
        <v/>
      </c>
      <c r="BC198" s="232"/>
      <c r="BD198" s="232" t="str">
        <f>IF($EG$8=3,"",IF($S$13="","",RIGHT(LEFT($S$13,2),1)))</f>
        <v/>
      </c>
      <c r="BE198" s="232"/>
      <c r="BF198" s="232" t="str">
        <f>IF($EG$8=3,"",IF($S$13="","",RIGHT(LEFT($S$13,3),1)))</f>
        <v/>
      </c>
      <c r="BG198" s="232"/>
      <c r="BH198" s="232" t="str">
        <f>IF($EG$8=3,"",IF($S$13="","",RIGHT(LEFT($S$13,4),1)))</f>
        <v/>
      </c>
      <c r="BI198" s="246"/>
      <c r="BZ198" s="706"/>
      <c r="CA198" s="706"/>
      <c r="CB198" s="706"/>
      <c r="CC198" s="706"/>
      <c r="CD198" s="706"/>
      <c r="CE198" s="706"/>
      <c r="CF198" s="706"/>
      <c r="CG198" s="706"/>
      <c r="CH198" s="706"/>
      <c r="CI198" s="706"/>
      <c r="CJ198" s="706"/>
      <c r="CK198" s="706"/>
      <c r="CL198" s="706"/>
      <c r="CM198" s="706"/>
      <c r="CN198" s="706"/>
      <c r="CO198" s="706"/>
      <c r="CP198" s="706"/>
      <c r="CQ198" s="706"/>
      <c r="CR198" s="706"/>
      <c r="CS198" s="706"/>
      <c r="CT198" s="706"/>
      <c r="CU198" s="706"/>
      <c r="CV198" s="706"/>
      <c r="CW198" s="706"/>
      <c r="CX198" s="706"/>
      <c r="CY198" s="706"/>
      <c r="CZ198" s="706"/>
      <c r="DA198" s="706"/>
      <c r="DB198" s="706"/>
      <c r="DC198" s="706"/>
      <c r="DD198" s="706"/>
      <c r="DE198" s="706"/>
      <c r="DF198" s="706"/>
      <c r="DG198" s="706"/>
      <c r="DH198" s="706"/>
      <c r="DI198" s="706"/>
      <c r="DJ198" s="706"/>
      <c r="DK198" s="706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220" ht="7.5" customHeight="1">
      <c r="A199" s="131"/>
      <c r="B199" s="132"/>
      <c r="C199" s="132"/>
      <c r="D199" s="13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133"/>
      <c r="AO199" s="133"/>
      <c r="AP199" s="133"/>
      <c r="AQ199" s="133"/>
      <c r="AR199" s="133"/>
      <c r="AS199" s="135"/>
      <c r="AV199" s="186"/>
      <c r="AW199" s="187"/>
      <c r="AX199" s="188"/>
      <c r="AY199" s="188"/>
      <c r="AZ199" s="188"/>
      <c r="BA199" s="188"/>
      <c r="BB199" s="250"/>
      <c r="BC199" s="233"/>
      <c r="BD199" s="233"/>
      <c r="BE199" s="233"/>
      <c r="BF199" s="233"/>
      <c r="BG199" s="233"/>
      <c r="BH199" s="233"/>
      <c r="BI199" s="247"/>
      <c r="BZ199" s="706"/>
      <c r="CA199" s="706"/>
      <c r="CB199" s="706"/>
      <c r="CC199" s="706"/>
      <c r="CD199" s="706"/>
      <c r="CE199" s="706"/>
      <c r="CF199" s="706"/>
      <c r="CG199" s="706"/>
      <c r="CH199" s="706"/>
      <c r="CI199" s="706"/>
      <c r="CJ199" s="706"/>
      <c r="CK199" s="706"/>
      <c r="CL199" s="706"/>
      <c r="CM199" s="706"/>
      <c r="CN199" s="706"/>
      <c r="CO199" s="706"/>
      <c r="CP199" s="706"/>
      <c r="CQ199" s="706"/>
      <c r="CR199" s="706"/>
      <c r="CS199" s="706"/>
      <c r="CT199" s="706"/>
      <c r="CU199" s="706"/>
      <c r="CV199" s="706"/>
      <c r="CW199" s="706"/>
      <c r="CX199" s="706"/>
      <c r="CY199" s="706"/>
      <c r="CZ199" s="706"/>
      <c r="DA199" s="706"/>
      <c r="DB199" s="706"/>
      <c r="DC199" s="706"/>
      <c r="DD199" s="706"/>
      <c r="DE199" s="706"/>
      <c r="DF199" s="706"/>
      <c r="DG199" s="706"/>
      <c r="DH199" s="706"/>
      <c r="DI199" s="706"/>
      <c r="DJ199" s="706"/>
      <c r="DK199" s="706"/>
    </row>
    <row r="200" spans="1:220" ht="8.25" customHeight="1" thickBot="1">
      <c r="A200" s="411" t="s">
        <v>39</v>
      </c>
      <c r="B200" s="412"/>
      <c r="C200" s="412"/>
      <c r="D200" s="412"/>
      <c r="E200" s="412"/>
      <c r="F200" s="412"/>
      <c r="G200" s="326" t="str">
        <f>IF(貴社情報!$C$18=2,"",貴社情報!$I$13&amp;貴社情報!$L$13&amp;貴社情報!$N$13&amp;貴社情報!$O$13&amp;貴社情報!$P$13&amp;貴社情報!$Q$13&amp;貴社情報!$S$13&amp;貴社情報!$W$13)</f>
        <v>許可 （－） 　第号</v>
      </c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573" t="s">
        <v>77</v>
      </c>
      <c r="AB200" s="573"/>
      <c r="AC200" s="573"/>
      <c r="AD200" s="573"/>
      <c r="AE200" s="573"/>
      <c r="AF200" s="573"/>
      <c r="AG200" s="573"/>
      <c r="AH200" s="573"/>
      <c r="AI200" s="435" t="str">
        <f>IF(貴社情報!$C$18=2,"",IF(貴社情報!$I$14="","",貴社情報!$I$14))</f>
        <v/>
      </c>
      <c r="AJ200" s="435"/>
      <c r="AK200" s="435"/>
      <c r="AL200" s="435"/>
      <c r="AM200" s="435"/>
      <c r="AN200" s="435"/>
      <c r="AO200" s="435"/>
      <c r="AP200" s="435"/>
      <c r="AQ200" s="435"/>
      <c r="AR200" s="435"/>
      <c r="AS200" s="436"/>
      <c r="AV200" s="189"/>
      <c r="AW200" s="190"/>
      <c r="AX200" s="191"/>
      <c r="AY200" s="191"/>
      <c r="AZ200" s="191"/>
      <c r="BA200" s="191"/>
      <c r="BB200" s="251"/>
      <c r="BC200" s="234"/>
      <c r="BD200" s="234"/>
      <c r="BE200" s="234"/>
      <c r="BF200" s="234"/>
      <c r="BG200" s="234"/>
      <c r="BH200" s="234"/>
      <c r="BI200" s="248"/>
      <c r="BZ200" s="706"/>
      <c r="CA200" s="706"/>
      <c r="CB200" s="706"/>
      <c r="CC200" s="706"/>
      <c r="CD200" s="706"/>
      <c r="CE200" s="706"/>
      <c r="CF200" s="706"/>
      <c r="CG200" s="706"/>
      <c r="CH200" s="706"/>
      <c r="CI200" s="706"/>
      <c r="CJ200" s="706"/>
      <c r="CK200" s="706"/>
      <c r="CL200" s="706"/>
      <c r="CM200" s="706"/>
      <c r="CN200" s="706"/>
      <c r="CO200" s="706"/>
      <c r="CP200" s="706"/>
      <c r="CQ200" s="706"/>
      <c r="CR200" s="706"/>
      <c r="CS200" s="706"/>
      <c r="CT200" s="706"/>
      <c r="CU200" s="706"/>
      <c r="CV200" s="706"/>
      <c r="CW200" s="706"/>
      <c r="CX200" s="706"/>
      <c r="CY200" s="706"/>
      <c r="CZ200" s="706"/>
      <c r="DA200" s="706"/>
      <c r="DB200" s="706"/>
      <c r="DC200" s="706"/>
      <c r="DD200" s="706"/>
      <c r="DE200" s="706"/>
      <c r="DF200" s="706"/>
      <c r="DG200" s="706"/>
      <c r="DH200" s="706"/>
      <c r="DI200" s="706"/>
      <c r="DJ200" s="706"/>
      <c r="DK200" s="706"/>
    </row>
    <row r="201" spans="1:220" ht="7.5" customHeight="1" thickBot="1">
      <c r="A201" s="411"/>
      <c r="B201" s="412"/>
      <c r="C201" s="412"/>
      <c r="D201" s="412"/>
      <c r="E201" s="412"/>
      <c r="F201" s="412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573"/>
      <c r="AB201" s="573"/>
      <c r="AC201" s="573"/>
      <c r="AD201" s="573"/>
      <c r="AE201" s="573"/>
      <c r="AF201" s="573"/>
      <c r="AG201" s="573"/>
      <c r="AH201" s="573"/>
      <c r="AI201" s="435"/>
      <c r="AJ201" s="435"/>
      <c r="AK201" s="435"/>
      <c r="AL201" s="435"/>
      <c r="AM201" s="435"/>
      <c r="AN201" s="435"/>
      <c r="AO201" s="435"/>
      <c r="AP201" s="435"/>
      <c r="AQ201" s="435"/>
      <c r="AR201" s="435"/>
      <c r="AS201" s="436"/>
      <c r="BZ201" s="706"/>
      <c r="CA201" s="706"/>
      <c r="CB201" s="706"/>
      <c r="CC201" s="706"/>
      <c r="CD201" s="706"/>
      <c r="CE201" s="706"/>
      <c r="CF201" s="706"/>
      <c r="CG201" s="706"/>
      <c r="CH201" s="706"/>
      <c r="CI201" s="706"/>
      <c r="CJ201" s="706"/>
      <c r="CK201" s="706"/>
      <c r="CL201" s="706"/>
      <c r="CM201" s="706"/>
      <c r="CN201" s="706"/>
      <c r="CO201" s="706"/>
      <c r="CP201" s="706"/>
      <c r="CQ201" s="706"/>
      <c r="CR201" s="706"/>
      <c r="CS201" s="706"/>
      <c r="CT201" s="706"/>
      <c r="CU201" s="706"/>
      <c r="CV201" s="706"/>
      <c r="CW201" s="706"/>
      <c r="CX201" s="706"/>
      <c r="CY201" s="706"/>
      <c r="CZ201" s="706"/>
      <c r="DA201" s="706"/>
      <c r="DB201" s="706"/>
      <c r="DC201" s="706"/>
      <c r="DD201" s="706"/>
      <c r="DE201" s="706"/>
      <c r="DF201" s="706"/>
      <c r="DG201" s="706"/>
      <c r="DH201" s="706"/>
      <c r="DI201" s="706"/>
      <c r="DJ201" s="706"/>
      <c r="DK201" s="706"/>
    </row>
    <row r="202" spans="1:220" ht="8.25" customHeight="1">
      <c r="A202" s="131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5"/>
      <c r="AV202" s="354" t="s">
        <v>11</v>
      </c>
      <c r="AW202" s="355"/>
      <c r="AX202" s="185"/>
      <c r="AY202" s="185"/>
      <c r="AZ202" s="185"/>
      <c r="BA202" s="185"/>
      <c r="BB202" s="214" t="str">
        <f>IF($S$7="","",$S$7)</f>
        <v/>
      </c>
      <c r="BC202" s="214"/>
      <c r="BD202" s="214" t="str">
        <f>IF($U$7="","",$U$7)</f>
        <v/>
      </c>
      <c r="BE202" s="214"/>
      <c r="BF202" s="214" t="str">
        <f>IF($W$7="","",$W$7)</f>
        <v/>
      </c>
      <c r="BG202" s="241"/>
      <c r="BZ202" s="706"/>
      <c r="CA202" s="706"/>
      <c r="CB202" s="706"/>
      <c r="CC202" s="706"/>
      <c r="CD202" s="706"/>
      <c r="CE202" s="706"/>
      <c r="CF202" s="706"/>
      <c r="CG202" s="706"/>
      <c r="CH202" s="706"/>
      <c r="CI202" s="706"/>
      <c r="CJ202" s="706"/>
      <c r="CK202" s="706"/>
      <c r="CL202" s="706"/>
      <c r="CM202" s="706"/>
      <c r="CN202" s="706"/>
      <c r="CO202" s="706"/>
      <c r="CP202" s="706"/>
      <c r="CQ202" s="706"/>
      <c r="CR202" s="706"/>
      <c r="CS202" s="706"/>
      <c r="CT202" s="706"/>
      <c r="CU202" s="706"/>
      <c r="CV202" s="706"/>
      <c r="CW202" s="706"/>
      <c r="CX202" s="706"/>
      <c r="CY202" s="706"/>
      <c r="CZ202" s="706"/>
      <c r="DA202" s="706"/>
      <c r="DB202" s="706"/>
      <c r="DC202" s="706"/>
      <c r="DD202" s="706"/>
      <c r="DE202" s="706"/>
      <c r="DF202" s="706"/>
      <c r="DG202" s="706"/>
      <c r="DH202" s="706"/>
      <c r="DI202" s="706"/>
      <c r="DJ202" s="706"/>
      <c r="DK202" s="706"/>
    </row>
    <row r="203" spans="1:220" ht="7.5" customHeight="1">
      <c r="A203" s="313" t="s">
        <v>76</v>
      </c>
      <c r="B203" s="314"/>
      <c r="C203" s="314"/>
      <c r="D203" s="314"/>
      <c r="E203" s="314"/>
      <c r="F203" s="314"/>
      <c r="G203" s="314"/>
      <c r="H203" s="613" t="str">
        <f>IF(貴社情報!$C$18=2,"許可なし",貴社情報!$AL$18)</f>
        <v/>
      </c>
      <c r="I203" s="613"/>
      <c r="J203" s="613"/>
      <c r="K203" s="613"/>
      <c r="L203" s="613"/>
      <c r="M203" s="613"/>
      <c r="N203" s="613"/>
      <c r="O203" s="613"/>
      <c r="P203" s="613"/>
      <c r="Q203" s="613"/>
      <c r="R203" s="613"/>
      <c r="S203" s="613"/>
      <c r="T203" s="613"/>
      <c r="U203" s="613"/>
      <c r="V203" s="613"/>
      <c r="W203" s="613"/>
      <c r="X203" s="613"/>
      <c r="Y203" s="613"/>
      <c r="Z203" s="613"/>
      <c r="AA203" s="613"/>
      <c r="AB203" s="613"/>
      <c r="AC203" s="613"/>
      <c r="AD203" s="613"/>
      <c r="AE203" s="613"/>
      <c r="AF203" s="613"/>
      <c r="AG203" s="613"/>
      <c r="AH203" s="613"/>
      <c r="AI203" s="613"/>
      <c r="AJ203" s="613"/>
      <c r="AK203" s="613"/>
      <c r="AL203" s="613"/>
      <c r="AM203" s="613"/>
      <c r="AN203" s="613"/>
      <c r="AO203" s="613"/>
      <c r="AP203" s="613"/>
      <c r="AQ203" s="613"/>
      <c r="AR203" s="613"/>
      <c r="AS203" s="431" t="s">
        <v>107</v>
      </c>
      <c r="AV203" s="186"/>
      <c r="AW203" s="187"/>
      <c r="AX203" s="188"/>
      <c r="AY203" s="188"/>
      <c r="AZ203" s="188"/>
      <c r="BA203" s="188"/>
      <c r="BB203" s="215"/>
      <c r="BC203" s="215"/>
      <c r="BD203" s="215"/>
      <c r="BE203" s="215"/>
      <c r="BF203" s="215"/>
      <c r="BG203" s="242"/>
      <c r="BZ203" s="706" t="s">
        <v>163</v>
      </c>
      <c r="CA203" s="706"/>
      <c r="CB203" s="706"/>
      <c r="CC203" s="706"/>
      <c r="CD203" s="706"/>
      <c r="CE203" s="706"/>
      <c r="CF203" s="706"/>
      <c r="CG203" s="706"/>
      <c r="CH203" s="706"/>
      <c r="CI203" s="706"/>
      <c r="CJ203" s="706"/>
      <c r="CK203" s="706"/>
      <c r="CL203" s="706"/>
      <c r="CM203" s="706"/>
      <c r="CN203" s="706"/>
      <c r="CO203" s="706"/>
      <c r="CP203" s="706"/>
      <c r="CQ203" s="706"/>
      <c r="CR203" s="706"/>
      <c r="CS203" s="706"/>
      <c r="CT203" s="706"/>
      <c r="CU203" s="706"/>
      <c r="CV203" s="706"/>
      <c r="CW203" s="706"/>
      <c r="CX203" s="706"/>
      <c r="CY203" s="706"/>
      <c r="CZ203" s="706"/>
      <c r="DA203" s="706"/>
      <c r="DB203" s="706"/>
      <c r="DC203" s="706"/>
      <c r="DD203" s="706"/>
      <c r="DE203" s="706"/>
      <c r="DF203" s="706"/>
      <c r="DG203" s="706"/>
      <c r="DH203" s="706"/>
      <c r="DI203" s="706"/>
      <c r="DJ203" s="706"/>
      <c r="DK203" s="706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</row>
    <row r="204" spans="1:220" ht="8.25" customHeight="1" thickBot="1">
      <c r="A204" s="315"/>
      <c r="B204" s="316"/>
      <c r="C204" s="316"/>
      <c r="D204" s="316"/>
      <c r="E204" s="316"/>
      <c r="F204" s="316"/>
      <c r="G204" s="316"/>
      <c r="H204" s="614"/>
      <c r="I204" s="614"/>
      <c r="J204" s="614"/>
      <c r="K204" s="614"/>
      <c r="L204" s="614"/>
      <c r="M204" s="614"/>
      <c r="N204" s="614"/>
      <c r="O204" s="614"/>
      <c r="P204" s="614"/>
      <c r="Q204" s="614"/>
      <c r="R204" s="614"/>
      <c r="S204" s="614"/>
      <c r="T204" s="614"/>
      <c r="U204" s="614"/>
      <c r="V204" s="614"/>
      <c r="W204" s="614"/>
      <c r="X204" s="614"/>
      <c r="Y204" s="614"/>
      <c r="Z204" s="614"/>
      <c r="AA204" s="614"/>
      <c r="AB204" s="614"/>
      <c r="AC204" s="614"/>
      <c r="AD204" s="614"/>
      <c r="AE204" s="614"/>
      <c r="AF204" s="614"/>
      <c r="AG204" s="614"/>
      <c r="AH204" s="614"/>
      <c r="AI204" s="614"/>
      <c r="AJ204" s="614"/>
      <c r="AK204" s="614"/>
      <c r="AL204" s="614"/>
      <c r="AM204" s="614"/>
      <c r="AN204" s="614"/>
      <c r="AO204" s="614"/>
      <c r="AP204" s="614"/>
      <c r="AQ204" s="614"/>
      <c r="AR204" s="614"/>
      <c r="AS204" s="432"/>
      <c r="AV204" s="189"/>
      <c r="AW204" s="190"/>
      <c r="AX204" s="191"/>
      <c r="AY204" s="191"/>
      <c r="AZ204" s="191"/>
      <c r="BA204" s="191"/>
      <c r="BB204" s="216"/>
      <c r="BC204" s="216"/>
      <c r="BD204" s="216"/>
      <c r="BE204" s="216"/>
      <c r="BF204" s="216"/>
      <c r="BG204" s="243"/>
      <c r="BZ204" s="706"/>
      <c r="CA204" s="706"/>
      <c r="CB204" s="706"/>
      <c r="CC204" s="706"/>
      <c r="CD204" s="706"/>
      <c r="CE204" s="706"/>
      <c r="CF204" s="706"/>
      <c r="CG204" s="706"/>
      <c r="CH204" s="706"/>
      <c r="CI204" s="706"/>
      <c r="CJ204" s="706"/>
      <c r="CK204" s="706"/>
      <c r="CL204" s="706"/>
      <c r="CM204" s="706"/>
      <c r="CN204" s="706"/>
      <c r="CO204" s="706"/>
      <c r="CP204" s="706"/>
      <c r="CQ204" s="706"/>
      <c r="CR204" s="706"/>
      <c r="CS204" s="706"/>
      <c r="CT204" s="706"/>
      <c r="CU204" s="706"/>
      <c r="CV204" s="706"/>
      <c r="CW204" s="706"/>
      <c r="CX204" s="706"/>
      <c r="CY204" s="706"/>
      <c r="CZ204" s="706"/>
      <c r="DA204" s="706"/>
      <c r="DB204" s="706"/>
      <c r="DC204" s="706"/>
      <c r="DD204" s="706"/>
      <c r="DE204" s="706"/>
      <c r="DF204" s="706"/>
      <c r="DG204" s="706"/>
      <c r="DH204" s="706"/>
      <c r="DI204" s="706"/>
      <c r="DJ204" s="706"/>
      <c r="DK204" s="706"/>
    </row>
    <row r="205" spans="1:220" ht="8.25" customHeight="1">
      <c r="A205" s="59"/>
      <c r="B205" s="59"/>
      <c r="BJ205" s="3"/>
      <c r="BZ205" s="706"/>
      <c r="CA205" s="706"/>
      <c r="CB205" s="706"/>
      <c r="CC205" s="706"/>
      <c r="CD205" s="706"/>
      <c r="CE205" s="706"/>
      <c r="CF205" s="706"/>
      <c r="CG205" s="706"/>
      <c r="CH205" s="706"/>
      <c r="CI205" s="706"/>
      <c r="CJ205" s="706"/>
      <c r="CK205" s="706"/>
      <c r="CL205" s="706"/>
      <c r="CM205" s="706"/>
      <c r="CN205" s="706"/>
      <c r="CO205" s="706"/>
      <c r="CP205" s="706"/>
      <c r="CQ205" s="706"/>
      <c r="CR205" s="706"/>
      <c r="CS205" s="706"/>
      <c r="CT205" s="706"/>
      <c r="CU205" s="706"/>
      <c r="CV205" s="706"/>
      <c r="CW205" s="706"/>
      <c r="CX205" s="706"/>
      <c r="CY205" s="706"/>
      <c r="CZ205" s="706"/>
      <c r="DA205" s="706"/>
      <c r="DB205" s="706"/>
      <c r="DC205" s="706"/>
      <c r="DD205" s="706"/>
      <c r="DE205" s="706"/>
      <c r="DF205" s="706"/>
      <c r="DG205" s="706"/>
      <c r="DH205" s="706"/>
      <c r="DI205" s="706"/>
      <c r="DJ205" s="706"/>
      <c r="DK205" s="706"/>
    </row>
    <row r="206" spans="1:220" ht="7.5" customHeight="1">
      <c r="A206" s="398" t="s">
        <v>1</v>
      </c>
      <c r="B206" s="398"/>
      <c r="C206" s="188"/>
      <c r="D206" s="188"/>
      <c r="E206" s="615" t="str">
        <f>IF($EG$8=3,IF($CA$11="","",$CA$11),IF($S$12="","",$S$12))</f>
        <v/>
      </c>
      <c r="F206" s="615"/>
      <c r="G206" s="615"/>
      <c r="H206" s="615"/>
      <c r="I206" s="615"/>
      <c r="J206" s="615"/>
      <c r="K206" s="615"/>
      <c r="L206" s="615"/>
      <c r="M206" s="615"/>
      <c r="N206" s="615"/>
      <c r="O206" s="615"/>
      <c r="P206" s="615"/>
      <c r="Q206" s="615"/>
      <c r="R206" s="615"/>
      <c r="S206" s="615"/>
      <c r="T206" s="615"/>
      <c r="U206" s="615"/>
      <c r="V206" s="615"/>
      <c r="W206" s="615"/>
      <c r="X206" s="615"/>
      <c r="Y206" s="615"/>
      <c r="Z206" s="615"/>
      <c r="AA206" s="615"/>
      <c r="AB206" s="615"/>
      <c r="AC206" s="615"/>
      <c r="AD206" s="615"/>
      <c r="AE206" s="615"/>
      <c r="AF206" s="615"/>
      <c r="AG206" s="615"/>
      <c r="AH206" s="615"/>
      <c r="AI206" s="615"/>
      <c r="AJ206" s="615"/>
      <c r="AK206" s="615"/>
      <c r="AL206" s="615"/>
      <c r="AM206" s="615"/>
      <c r="AN206" s="615"/>
      <c r="AO206" s="615"/>
      <c r="AP206" s="615"/>
      <c r="AQ206" s="615"/>
      <c r="AR206" s="615"/>
      <c r="AS206" s="615"/>
      <c r="BZ206" s="706"/>
      <c r="CA206" s="706"/>
      <c r="CB206" s="706"/>
      <c r="CC206" s="706"/>
      <c r="CD206" s="706"/>
      <c r="CE206" s="706"/>
      <c r="CF206" s="706"/>
      <c r="CG206" s="706"/>
      <c r="CH206" s="706"/>
      <c r="CI206" s="706"/>
      <c r="CJ206" s="706"/>
      <c r="CK206" s="706"/>
      <c r="CL206" s="706"/>
      <c r="CM206" s="706"/>
      <c r="CN206" s="706"/>
      <c r="CO206" s="706"/>
      <c r="CP206" s="706"/>
      <c r="CQ206" s="706"/>
      <c r="CR206" s="706"/>
      <c r="CS206" s="706"/>
      <c r="CT206" s="706"/>
      <c r="CU206" s="706"/>
      <c r="CV206" s="706"/>
      <c r="CW206" s="706"/>
      <c r="CX206" s="706"/>
      <c r="CY206" s="706"/>
      <c r="CZ206" s="706"/>
      <c r="DA206" s="706"/>
      <c r="DB206" s="706"/>
      <c r="DC206" s="706"/>
      <c r="DD206" s="706"/>
      <c r="DE206" s="706"/>
      <c r="DF206" s="706"/>
      <c r="DG206" s="706"/>
      <c r="DH206" s="706"/>
      <c r="DI206" s="706"/>
      <c r="DJ206" s="706"/>
      <c r="DK206" s="706"/>
    </row>
    <row r="207" spans="1:220" ht="7.5" customHeight="1">
      <c r="A207" s="188"/>
      <c r="B207" s="188"/>
      <c r="C207" s="188"/>
      <c r="D207" s="188"/>
      <c r="E207" s="615"/>
      <c r="F207" s="615"/>
      <c r="G207" s="615"/>
      <c r="H207" s="615"/>
      <c r="I207" s="615"/>
      <c r="J207" s="615"/>
      <c r="K207" s="615"/>
      <c r="L207" s="615"/>
      <c r="M207" s="615"/>
      <c r="N207" s="615"/>
      <c r="O207" s="615"/>
      <c r="P207" s="615"/>
      <c r="Q207" s="615"/>
      <c r="R207" s="615"/>
      <c r="S207" s="615"/>
      <c r="T207" s="615"/>
      <c r="U207" s="615"/>
      <c r="V207" s="615"/>
      <c r="W207" s="615"/>
      <c r="X207" s="615"/>
      <c r="Y207" s="615"/>
      <c r="Z207" s="615"/>
      <c r="AA207" s="615"/>
      <c r="AB207" s="615"/>
      <c r="AC207" s="615"/>
      <c r="AD207" s="615"/>
      <c r="AE207" s="615"/>
      <c r="AF207" s="615"/>
      <c r="AG207" s="615"/>
      <c r="AH207" s="615"/>
      <c r="AI207" s="615"/>
      <c r="AJ207" s="615"/>
      <c r="AK207" s="615"/>
      <c r="AL207" s="615"/>
      <c r="AM207" s="615"/>
      <c r="AN207" s="615"/>
      <c r="AO207" s="615"/>
      <c r="AP207" s="615"/>
      <c r="AQ207" s="615"/>
      <c r="AR207" s="615"/>
      <c r="AS207" s="615"/>
      <c r="BZ207" s="706"/>
      <c r="CA207" s="706"/>
      <c r="CB207" s="706"/>
      <c r="CC207" s="706"/>
      <c r="CD207" s="706"/>
      <c r="CE207" s="706"/>
      <c r="CF207" s="706"/>
      <c r="CG207" s="706"/>
      <c r="CH207" s="706"/>
      <c r="CI207" s="706"/>
      <c r="CJ207" s="706"/>
      <c r="CK207" s="706"/>
      <c r="CL207" s="706"/>
      <c r="CM207" s="706"/>
      <c r="CN207" s="706"/>
      <c r="CO207" s="706"/>
      <c r="CP207" s="706"/>
      <c r="CQ207" s="706"/>
      <c r="CR207" s="706"/>
      <c r="CS207" s="706"/>
      <c r="CT207" s="706"/>
      <c r="CU207" s="706"/>
      <c r="CV207" s="706"/>
      <c r="CW207" s="706"/>
      <c r="CX207" s="706"/>
      <c r="CY207" s="706"/>
      <c r="CZ207" s="706"/>
      <c r="DA207" s="706"/>
      <c r="DB207" s="706"/>
      <c r="DC207" s="706"/>
      <c r="DD207" s="706"/>
      <c r="DE207" s="706"/>
      <c r="DF207" s="706"/>
      <c r="DG207" s="706"/>
      <c r="DH207" s="706"/>
      <c r="DI207" s="706"/>
      <c r="DJ207" s="706"/>
      <c r="DK207" s="706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</row>
    <row r="208" spans="1:220" ht="7.5" customHeight="1">
      <c r="A208" s="188"/>
      <c r="B208" s="188"/>
      <c r="C208" s="188"/>
      <c r="D208" s="188"/>
      <c r="E208" s="615"/>
      <c r="F208" s="615"/>
      <c r="G208" s="615"/>
      <c r="H208" s="615"/>
      <c r="I208" s="615"/>
      <c r="J208" s="615"/>
      <c r="K208" s="615"/>
      <c r="L208" s="615"/>
      <c r="M208" s="615"/>
      <c r="N208" s="615"/>
      <c r="O208" s="615"/>
      <c r="P208" s="615"/>
      <c r="Q208" s="615"/>
      <c r="R208" s="615"/>
      <c r="S208" s="615"/>
      <c r="T208" s="615"/>
      <c r="U208" s="615"/>
      <c r="V208" s="615"/>
      <c r="W208" s="615"/>
      <c r="X208" s="615"/>
      <c r="Y208" s="615"/>
      <c r="Z208" s="615"/>
      <c r="AA208" s="615"/>
      <c r="AB208" s="615"/>
      <c r="AC208" s="615"/>
      <c r="AD208" s="615"/>
      <c r="AE208" s="615"/>
      <c r="AF208" s="615"/>
      <c r="AG208" s="615"/>
      <c r="AH208" s="615"/>
      <c r="AI208" s="615"/>
      <c r="AJ208" s="615"/>
      <c r="AK208" s="615"/>
      <c r="AL208" s="615"/>
      <c r="AM208" s="615"/>
      <c r="AN208" s="615"/>
      <c r="AO208" s="615"/>
      <c r="AP208" s="615"/>
      <c r="AQ208" s="615"/>
      <c r="AR208" s="615"/>
      <c r="AS208" s="615"/>
      <c r="BZ208" s="706"/>
      <c r="CA208" s="706"/>
      <c r="CB208" s="706"/>
      <c r="CC208" s="706"/>
      <c r="CD208" s="706"/>
      <c r="CE208" s="706"/>
      <c r="CF208" s="706"/>
      <c r="CG208" s="706"/>
      <c r="CH208" s="706"/>
      <c r="CI208" s="706"/>
      <c r="CJ208" s="706"/>
      <c r="CK208" s="706"/>
      <c r="CL208" s="706"/>
      <c r="CM208" s="706"/>
      <c r="CN208" s="706"/>
      <c r="CO208" s="706"/>
      <c r="CP208" s="706"/>
      <c r="CQ208" s="706"/>
      <c r="CR208" s="706"/>
      <c r="CS208" s="706"/>
      <c r="CT208" s="706"/>
      <c r="CU208" s="706"/>
      <c r="CV208" s="706"/>
      <c r="CW208" s="706"/>
      <c r="CX208" s="706"/>
      <c r="CY208" s="706"/>
      <c r="CZ208" s="706"/>
      <c r="DA208" s="706"/>
      <c r="DB208" s="706"/>
      <c r="DC208" s="706"/>
      <c r="DD208" s="706"/>
      <c r="DE208" s="706"/>
      <c r="DF208" s="706"/>
      <c r="DG208" s="706"/>
      <c r="DH208" s="706"/>
      <c r="DI208" s="706"/>
      <c r="DJ208" s="706"/>
      <c r="DK208" s="706"/>
    </row>
    <row r="209" spans="1:220" ht="7.5" customHeight="1">
      <c r="A209" s="188"/>
      <c r="B209" s="188"/>
      <c r="C209" s="188"/>
      <c r="D209" s="188"/>
      <c r="E209" s="615"/>
      <c r="F209" s="615"/>
      <c r="G209" s="615"/>
      <c r="H209" s="615"/>
      <c r="I209" s="615"/>
      <c r="J209" s="615"/>
      <c r="K209" s="615"/>
      <c r="L209" s="615"/>
      <c r="M209" s="615"/>
      <c r="N209" s="615"/>
      <c r="O209" s="615"/>
      <c r="P209" s="615"/>
      <c r="Q209" s="615"/>
      <c r="R209" s="615"/>
      <c r="S209" s="615"/>
      <c r="T209" s="615"/>
      <c r="U209" s="615"/>
      <c r="V209" s="615"/>
      <c r="W209" s="615"/>
      <c r="X209" s="615"/>
      <c r="Y209" s="615"/>
      <c r="Z209" s="615"/>
      <c r="AA209" s="615"/>
      <c r="AB209" s="615"/>
      <c r="AC209" s="615"/>
      <c r="AD209" s="615"/>
      <c r="AE209" s="615"/>
      <c r="AF209" s="615"/>
      <c r="AG209" s="615"/>
      <c r="AH209" s="615"/>
      <c r="AI209" s="615"/>
      <c r="AJ209" s="615"/>
      <c r="AK209" s="615"/>
      <c r="AL209" s="615"/>
      <c r="AM209" s="615"/>
      <c r="AN209" s="615"/>
      <c r="AO209" s="615"/>
      <c r="AP209" s="615"/>
      <c r="AQ209" s="615"/>
      <c r="AR209" s="615"/>
      <c r="AS209" s="615"/>
      <c r="BZ209" s="706"/>
      <c r="CA209" s="706"/>
      <c r="CB209" s="706"/>
      <c r="CC209" s="706"/>
      <c r="CD209" s="706"/>
      <c r="CE209" s="706"/>
      <c r="CF209" s="706"/>
      <c r="CG209" s="706"/>
      <c r="CH209" s="706"/>
      <c r="CI209" s="706"/>
      <c r="CJ209" s="706"/>
      <c r="CK209" s="706"/>
      <c r="CL209" s="706"/>
      <c r="CM209" s="706"/>
      <c r="CN209" s="706"/>
      <c r="CO209" s="706"/>
      <c r="CP209" s="706"/>
      <c r="CQ209" s="706"/>
      <c r="CR209" s="706"/>
      <c r="CS209" s="706"/>
      <c r="CT209" s="706"/>
      <c r="CU209" s="706"/>
      <c r="CV209" s="706"/>
      <c r="CW209" s="706"/>
      <c r="CX209" s="706"/>
      <c r="CY209" s="706"/>
      <c r="CZ209" s="706"/>
      <c r="DA209" s="706"/>
      <c r="DB209" s="706"/>
      <c r="DC209" s="706"/>
      <c r="DD209" s="706"/>
      <c r="DE209" s="706"/>
      <c r="DF209" s="706"/>
      <c r="DG209" s="706"/>
      <c r="DH209" s="706"/>
      <c r="DI209" s="706"/>
      <c r="DJ209" s="706"/>
      <c r="DK209" s="706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</row>
    <row r="210" spans="1:220" ht="7.5" customHeight="1">
      <c r="A210" s="1"/>
      <c r="BZ210" s="706"/>
      <c r="CA210" s="706"/>
      <c r="CB210" s="706"/>
      <c r="CC210" s="706"/>
      <c r="CD210" s="706"/>
      <c r="CE210" s="706"/>
      <c r="CF210" s="706"/>
      <c r="CG210" s="706"/>
      <c r="CH210" s="706"/>
      <c r="CI210" s="706"/>
      <c r="CJ210" s="706"/>
      <c r="CK210" s="706"/>
      <c r="CL210" s="706"/>
      <c r="CM210" s="706"/>
      <c r="CN210" s="706"/>
      <c r="CO210" s="706"/>
      <c r="CP210" s="706"/>
      <c r="CQ210" s="706"/>
      <c r="CR210" s="706"/>
      <c r="CS210" s="706"/>
      <c r="CT210" s="706"/>
      <c r="CU210" s="706"/>
      <c r="CV210" s="706"/>
      <c r="CW210" s="706"/>
      <c r="CX210" s="706"/>
      <c r="CY210" s="706"/>
      <c r="CZ210" s="706"/>
      <c r="DA210" s="706"/>
      <c r="DB210" s="706"/>
      <c r="DC210" s="706"/>
      <c r="DD210" s="706"/>
      <c r="DE210" s="706"/>
      <c r="DF210" s="706"/>
      <c r="DG210" s="706"/>
      <c r="DH210" s="706"/>
      <c r="DI210" s="706"/>
      <c r="DJ210" s="706"/>
      <c r="DK210" s="706"/>
    </row>
    <row r="211" spans="1:220" ht="7.5" customHeight="1">
      <c r="A211" s="1"/>
      <c r="BZ211" s="706" t="s">
        <v>161</v>
      </c>
      <c r="CA211" s="706"/>
      <c r="CB211" s="706"/>
      <c r="CC211" s="706"/>
      <c r="CD211" s="706"/>
      <c r="CE211" s="706"/>
      <c r="CF211" s="706"/>
      <c r="CG211" s="706"/>
      <c r="CH211" s="706"/>
      <c r="CI211" s="706"/>
      <c r="CJ211" s="706"/>
      <c r="CK211" s="706"/>
      <c r="CL211" s="706"/>
      <c r="CM211" s="706"/>
      <c r="CN211" s="706"/>
      <c r="CO211" s="706"/>
      <c r="CP211" s="706"/>
      <c r="CQ211" s="706"/>
      <c r="CR211" s="706"/>
      <c r="CS211" s="706"/>
      <c r="CT211" s="706"/>
      <c r="CU211" s="706"/>
      <c r="CV211" s="706"/>
      <c r="CW211" s="706"/>
      <c r="CX211" s="706"/>
      <c r="CY211" s="706"/>
      <c r="CZ211" s="706"/>
      <c r="DA211" s="706"/>
      <c r="DB211" s="706"/>
      <c r="DC211" s="706"/>
      <c r="DD211" s="706"/>
      <c r="DE211" s="706"/>
      <c r="DF211" s="706"/>
      <c r="DG211" s="706"/>
      <c r="DH211" s="706"/>
      <c r="DI211" s="706"/>
      <c r="DJ211" s="706"/>
      <c r="DK211" s="706"/>
    </row>
    <row r="212" spans="1:220" ht="7.5" customHeight="1">
      <c r="A212" s="1"/>
      <c r="BZ212" s="706"/>
      <c r="CA212" s="706"/>
      <c r="CB212" s="706"/>
      <c r="CC212" s="706"/>
      <c r="CD212" s="706"/>
      <c r="CE212" s="706"/>
      <c r="CF212" s="706"/>
      <c r="CG212" s="706"/>
      <c r="CH212" s="706"/>
      <c r="CI212" s="706"/>
      <c r="CJ212" s="706"/>
      <c r="CK212" s="706"/>
      <c r="CL212" s="706"/>
      <c r="CM212" s="706"/>
      <c r="CN212" s="706"/>
      <c r="CO212" s="706"/>
      <c r="CP212" s="706"/>
      <c r="CQ212" s="706"/>
      <c r="CR212" s="706"/>
      <c r="CS212" s="706"/>
      <c r="CT212" s="706"/>
      <c r="CU212" s="706"/>
      <c r="CV212" s="706"/>
      <c r="CW212" s="706"/>
      <c r="CX212" s="706"/>
      <c r="CY212" s="706"/>
      <c r="CZ212" s="706"/>
      <c r="DA212" s="706"/>
      <c r="DB212" s="706"/>
      <c r="DC212" s="706"/>
      <c r="DD212" s="706"/>
      <c r="DE212" s="706"/>
      <c r="DF212" s="706"/>
      <c r="DG212" s="706"/>
      <c r="DH212" s="706"/>
      <c r="DI212" s="706"/>
      <c r="DJ212" s="706"/>
      <c r="DK212" s="706"/>
    </row>
    <row r="213" spans="1:220" ht="7.5" customHeight="1">
      <c r="A213" s="1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H213" s="4"/>
      <c r="EI213" s="4"/>
      <c r="EJ213" s="4"/>
      <c r="EK213" s="4"/>
      <c r="EL213" s="4"/>
      <c r="EM213" s="4"/>
      <c r="EN213" s="4"/>
      <c r="EO213" s="4"/>
      <c r="EP213" s="4"/>
    </row>
    <row r="214" spans="1:220" s="136" customFormat="1" ht="12" customHeight="1"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  <c r="DE214" s="143"/>
      <c r="DF214" s="143"/>
      <c r="DG214" s="143"/>
      <c r="EG214" s="137"/>
    </row>
    <row r="215" spans="1:220" ht="6.75" customHeight="1">
      <c r="A215" s="400" t="s">
        <v>131</v>
      </c>
      <c r="B215" s="400"/>
      <c r="C215" s="400"/>
      <c r="D215" s="400"/>
      <c r="E215" s="400"/>
      <c r="F215" s="400"/>
      <c r="G215" s="400"/>
      <c r="H215" s="400"/>
      <c r="I215" s="400"/>
      <c r="J215" s="400"/>
      <c r="K215" s="400"/>
      <c r="L215" s="401" t="s">
        <v>2</v>
      </c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2" t="s">
        <v>12</v>
      </c>
      <c r="AI215" s="403"/>
      <c r="AJ215" s="403"/>
      <c r="AK215" s="403"/>
      <c r="AL215" s="403"/>
      <c r="AM215" s="403"/>
      <c r="AN215" s="403"/>
      <c r="AO215" s="403" t="s">
        <v>13</v>
      </c>
      <c r="AP215" s="403"/>
      <c r="AQ215" s="404"/>
      <c r="AR215" s="405" t="s">
        <v>15</v>
      </c>
      <c r="AS215" s="383"/>
      <c r="AT215" s="383"/>
      <c r="AU215" s="383"/>
      <c r="AV215" s="383"/>
      <c r="AW215" s="383"/>
      <c r="AX215" s="383"/>
      <c r="AY215" s="383"/>
      <c r="AZ215" s="383"/>
      <c r="BA215" s="384"/>
      <c r="BB215" s="401" t="s">
        <v>14</v>
      </c>
      <c r="BC215" s="401"/>
      <c r="BD215" s="401"/>
      <c r="BE215" s="401"/>
      <c r="BF215" s="401"/>
      <c r="BG215" s="401"/>
      <c r="BH215" s="401"/>
      <c r="BI215" s="401"/>
      <c r="BJ215" s="401"/>
      <c r="BK215" s="401"/>
      <c r="BL215" s="401"/>
      <c r="BM215" s="401"/>
      <c r="BN215" s="401"/>
      <c r="BO215" s="401"/>
      <c r="BP215" s="408"/>
      <c r="BQ215" s="616" t="s">
        <v>133</v>
      </c>
      <c r="BR215" s="401"/>
      <c r="BS215" s="401"/>
      <c r="BT215" s="401"/>
      <c r="BU215" s="401"/>
      <c r="BV215" s="401"/>
      <c r="BW215" s="401"/>
      <c r="BX215" s="383" t="s">
        <v>87</v>
      </c>
      <c r="BY215" s="383"/>
      <c r="BZ215" s="383"/>
      <c r="CA215" s="383"/>
      <c r="CB215" s="383"/>
      <c r="CC215" s="383"/>
      <c r="CD215" s="383"/>
      <c r="CE215" s="383"/>
      <c r="CF215" s="383"/>
      <c r="CG215" s="383"/>
      <c r="CH215" s="383"/>
      <c r="CI215" s="383"/>
      <c r="CJ215" s="383"/>
      <c r="CK215" s="383"/>
      <c r="CL215" s="384"/>
      <c r="CM215" s="389" t="s">
        <v>86</v>
      </c>
      <c r="CN215" s="390"/>
      <c r="CO215" s="390"/>
      <c r="CP215" s="390"/>
      <c r="CQ215" s="390"/>
      <c r="CR215" s="390"/>
      <c r="CS215" s="390"/>
      <c r="CT215" s="390"/>
      <c r="CU215" s="390"/>
      <c r="CV215" s="390"/>
      <c r="CW215" s="390"/>
      <c r="CX215" s="390"/>
      <c r="CY215" s="390"/>
      <c r="CZ215" s="390"/>
      <c r="DA215" s="391"/>
      <c r="DB215" s="580" t="s">
        <v>97</v>
      </c>
      <c r="DC215" s="581"/>
      <c r="DD215" s="581"/>
      <c r="DE215" s="581"/>
      <c r="DF215" s="581"/>
      <c r="DG215" s="581"/>
      <c r="DH215" s="581"/>
      <c r="DI215" s="581"/>
      <c r="DJ215" s="581"/>
      <c r="DK215" s="582"/>
    </row>
    <row r="216" spans="1:220" ht="6.75" customHeight="1">
      <c r="A216" s="400"/>
      <c r="B216" s="400"/>
      <c r="C216" s="400"/>
      <c r="D216" s="400"/>
      <c r="E216" s="400"/>
      <c r="F216" s="400"/>
      <c r="G216" s="400"/>
      <c r="H216" s="400"/>
      <c r="I216" s="400"/>
      <c r="J216" s="400"/>
      <c r="K216" s="400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/>
      <c r="AC216" s="401"/>
      <c r="AD216" s="401"/>
      <c r="AE216" s="401"/>
      <c r="AF216" s="401"/>
      <c r="AG216" s="401"/>
      <c r="AH216" s="402"/>
      <c r="AI216" s="403"/>
      <c r="AJ216" s="403"/>
      <c r="AK216" s="403"/>
      <c r="AL216" s="403"/>
      <c r="AM216" s="403"/>
      <c r="AN216" s="403"/>
      <c r="AO216" s="403"/>
      <c r="AP216" s="403"/>
      <c r="AQ216" s="404"/>
      <c r="AR216" s="406"/>
      <c r="AS216" s="385"/>
      <c r="AT216" s="385"/>
      <c r="AU216" s="385"/>
      <c r="AV216" s="385"/>
      <c r="AW216" s="385"/>
      <c r="AX216" s="385"/>
      <c r="AY216" s="385"/>
      <c r="AZ216" s="385"/>
      <c r="BA216" s="386"/>
      <c r="BB216" s="401"/>
      <c r="BC216" s="401"/>
      <c r="BD216" s="401"/>
      <c r="BE216" s="401"/>
      <c r="BF216" s="401"/>
      <c r="BG216" s="401"/>
      <c r="BH216" s="401"/>
      <c r="BI216" s="401"/>
      <c r="BJ216" s="401"/>
      <c r="BK216" s="401"/>
      <c r="BL216" s="401"/>
      <c r="BM216" s="401"/>
      <c r="BN216" s="401"/>
      <c r="BO216" s="401"/>
      <c r="BP216" s="408"/>
      <c r="BQ216" s="616"/>
      <c r="BR216" s="401"/>
      <c r="BS216" s="401"/>
      <c r="BT216" s="401"/>
      <c r="BU216" s="401"/>
      <c r="BV216" s="401"/>
      <c r="BW216" s="401"/>
      <c r="BX216" s="385"/>
      <c r="BY216" s="385"/>
      <c r="BZ216" s="385"/>
      <c r="CA216" s="385"/>
      <c r="CB216" s="385"/>
      <c r="CC216" s="385"/>
      <c r="CD216" s="385"/>
      <c r="CE216" s="385"/>
      <c r="CF216" s="385"/>
      <c r="CG216" s="385"/>
      <c r="CH216" s="385"/>
      <c r="CI216" s="385"/>
      <c r="CJ216" s="385"/>
      <c r="CK216" s="385"/>
      <c r="CL216" s="386"/>
      <c r="CM216" s="392"/>
      <c r="CN216" s="393"/>
      <c r="CO216" s="393"/>
      <c r="CP216" s="393"/>
      <c r="CQ216" s="393"/>
      <c r="CR216" s="393"/>
      <c r="CS216" s="393"/>
      <c r="CT216" s="393"/>
      <c r="CU216" s="393"/>
      <c r="CV216" s="393"/>
      <c r="CW216" s="393"/>
      <c r="CX216" s="393"/>
      <c r="CY216" s="393"/>
      <c r="CZ216" s="393"/>
      <c r="DA216" s="394"/>
      <c r="DB216" s="583"/>
      <c r="DC216" s="584"/>
      <c r="DD216" s="584"/>
      <c r="DE216" s="584"/>
      <c r="DF216" s="584"/>
      <c r="DG216" s="584"/>
      <c r="DH216" s="584"/>
      <c r="DI216" s="584"/>
      <c r="DJ216" s="584"/>
      <c r="DK216" s="585"/>
    </row>
    <row r="217" spans="1:220" ht="6.75" customHeight="1">
      <c r="A217" s="400"/>
      <c r="B217" s="400"/>
      <c r="C217" s="400"/>
      <c r="D217" s="400"/>
      <c r="E217" s="400"/>
      <c r="F217" s="400"/>
      <c r="G217" s="400"/>
      <c r="H217" s="400"/>
      <c r="I217" s="400"/>
      <c r="J217" s="400"/>
      <c r="K217" s="400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1"/>
      <c r="AC217" s="401"/>
      <c r="AD217" s="401"/>
      <c r="AE217" s="401"/>
      <c r="AF217" s="401"/>
      <c r="AG217" s="401"/>
      <c r="AH217" s="402"/>
      <c r="AI217" s="403"/>
      <c r="AJ217" s="403"/>
      <c r="AK217" s="403"/>
      <c r="AL217" s="403"/>
      <c r="AM217" s="403"/>
      <c r="AN217" s="403"/>
      <c r="AO217" s="403"/>
      <c r="AP217" s="403"/>
      <c r="AQ217" s="404"/>
      <c r="AR217" s="407"/>
      <c r="AS217" s="387"/>
      <c r="AT217" s="387"/>
      <c r="AU217" s="387"/>
      <c r="AV217" s="387"/>
      <c r="AW217" s="387"/>
      <c r="AX217" s="387"/>
      <c r="AY217" s="387"/>
      <c r="AZ217" s="387"/>
      <c r="BA217" s="388"/>
      <c r="BB217" s="401"/>
      <c r="BC217" s="401"/>
      <c r="BD217" s="401"/>
      <c r="BE217" s="401"/>
      <c r="BF217" s="401"/>
      <c r="BG217" s="401"/>
      <c r="BH217" s="401"/>
      <c r="BI217" s="401"/>
      <c r="BJ217" s="401"/>
      <c r="BK217" s="401"/>
      <c r="BL217" s="401"/>
      <c r="BM217" s="401"/>
      <c r="BN217" s="401"/>
      <c r="BO217" s="401"/>
      <c r="BP217" s="408"/>
      <c r="BQ217" s="616"/>
      <c r="BR217" s="401"/>
      <c r="BS217" s="401"/>
      <c r="BT217" s="401"/>
      <c r="BU217" s="401"/>
      <c r="BV217" s="401"/>
      <c r="BW217" s="401"/>
      <c r="BX217" s="387"/>
      <c r="BY217" s="387"/>
      <c r="BZ217" s="387"/>
      <c r="CA217" s="387"/>
      <c r="CB217" s="387"/>
      <c r="CC217" s="387"/>
      <c r="CD217" s="387"/>
      <c r="CE217" s="387"/>
      <c r="CF217" s="387"/>
      <c r="CG217" s="387"/>
      <c r="CH217" s="387"/>
      <c r="CI217" s="387"/>
      <c r="CJ217" s="387"/>
      <c r="CK217" s="387"/>
      <c r="CL217" s="388"/>
      <c r="CM217" s="395"/>
      <c r="CN217" s="396"/>
      <c r="CO217" s="396"/>
      <c r="CP217" s="396"/>
      <c r="CQ217" s="396"/>
      <c r="CR217" s="396"/>
      <c r="CS217" s="396"/>
      <c r="CT217" s="396"/>
      <c r="CU217" s="396"/>
      <c r="CV217" s="396"/>
      <c r="CW217" s="396"/>
      <c r="CX217" s="396"/>
      <c r="CY217" s="396"/>
      <c r="CZ217" s="396"/>
      <c r="DA217" s="397"/>
      <c r="DB217" s="586"/>
      <c r="DC217" s="587"/>
      <c r="DD217" s="587"/>
      <c r="DE217" s="587"/>
      <c r="DF217" s="587"/>
      <c r="DG217" s="587"/>
      <c r="DH217" s="587"/>
      <c r="DI217" s="587"/>
      <c r="DJ217" s="587"/>
      <c r="DK217" s="588"/>
    </row>
    <row r="218" spans="1:220" ht="8.25" customHeight="1">
      <c r="A218" s="366" t="str">
        <f>IF($EG$8&lt;&gt;3,"",IF($BP$13="","",$BP$13))</f>
        <v/>
      </c>
      <c r="B218" s="367"/>
      <c r="C218" s="367"/>
      <c r="D218" s="367"/>
      <c r="E218" s="367"/>
      <c r="F218" s="367"/>
      <c r="G218" s="367"/>
      <c r="H218" s="367"/>
      <c r="I218" s="367"/>
      <c r="J218" s="367"/>
      <c r="K218" s="368"/>
      <c r="L218" s="375" t="str">
        <f>IF($EG$8=1,"当 月 出 来 高",IF($EG$8=2,"精　　算",IF($EG$8=4,"当 月 出 来 高",IF($CA$13="","",$CA$13))))</f>
        <v/>
      </c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5"/>
      <c r="AE218" s="375"/>
      <c r="AF218" s="375"/>
      <c r="AG218" s="375"/>
      <c r="AH218" s="377" t="str">
        <f>IF($EG$8=3,IF($CW$13="","",IF($DE$13&lt;&gt;"式",TEXT($CW$13,"#,##0.00_);[赤](#,##0.00)"),$CW$13)),1)</f>
        <v/>
      </c>
      <c r="AI218" s="378"/>
      <c r="AJ218" s="378"/>
      <c r="AK218" s="378"/>
      <c r="AL218" s="378"/>
      <c r="AM218" s="378"/>
      <c r="AN218" s="378"/>
      <c r="AO218" s="575" t="str">
        <f>IF($EG$8=3,IF($DE$13="","",$DE$13),"式")</f>
        <v/>
      </c>
      <c r="AP218" s="575"/>
      <c r="AQ218" s="576"/>
      <c r="AR218" s="413" t="str">
        <f>IF($EG$8=3,IF($DI$13="","",$DI$13),"")</f>
        <v/>
      </c>
      <c r="AS218" s="414"/>
      <c r="AT218" s="414"/>
      <c r="AU218" s="414"/>
      <c r="AV218" s="414"/>
      <c r="AW218" s="414"/>
      <c r="AX218" s="414"/>
      <c r="AY218" s="414"/>
      <c r="AZ218" s="414"/>
      <c r="BA218" s="415"/>
      <c r="BB218" s="422" t="str">
        <f>IF($EG$8=3,IF($DQ$13="","",$DQ$13),IF($AJ$24="","",$AJ$24))</f>
        <v/>
      </c>
      <c r="BC218" s="423"/>
      <c r="BD218" s="423"/>
      <c r="BE218" s="423"/>
      <c r="BF218" s="423"/>
      <c r="BG218" s="423"/>
      <c r="BH218" s="423"/>
      <c r="BI218" s="423"/>
      <c r="BJ218" s="423"/>
      <c r="BK218" s="423"/>
      <c r="BL218" s="423"/>
      <c r="BM218" s="423"/>
      <c r="BN218" s="423"/>
      <c r="BO218" s="423"/>
      <c r="BP218" s="424"/>
      <c r="BQ218" s="617" t="str">
        <f>IF($EG$8=3,"",IF($EG$8=4,"単価契約",IF($S$15="","","本契約")))</f>
        <v/>
      </c>
      <c r="BR218" s="618"/>
      <c r="BS218" s="618"/>
      <c r="BT218" s="618"/>
      <c r="BU218" s="618"/>
      <c r="BV218" s="618"/>
      <c r="BW218" s="619"/>
      <c r="BX218" s="433" t="str">
        <f>IF($EG$8&lt;&gt;3,IF($S$15="","",$S$15&amp;"-"&amp;$AG$15),"")</f>
        <v/>
      </c>
      <c r="BY218" s="434"/>
      <c r="BZ218" s="434"/>
      <c r="CA218" s="434"/>
      <c r="CB218" s="434"/>
      <c r="CC218" s="434"/>
      <c r="CD218" s="434"/>
      <c r="CE218" s="434"/>
      <c r="CF218" s="434"/>
      <c r="CG218" s="434"/>
      <c r="CH218" s="434"/>
      <c r="CI218" s="434"/>
      <c r="CJ218" s="434"/>
      <c r="CK218" s="434"/>
      <c r="CL218" s="434"/>
      <c r="CM218" s="422" t="str">
        <f>IF($EG$8&lt;&gt;3,IF($AJ$15="","",$AJ$15),"")</f>
        <v/>
      </c>
      <c r="CN218" s="423"/>
      <c r="CO218" s="423"/>
      <c r="CP218" s="423"/>
      <c r="CQ218" s="423"/>
      <c r="CR218" s="423"/>
      <c r="CS218" s="423"/>
      <c r="CT218" s="423"/>
      <c r="CU218" s="423"/>
      <c r="CV218" s="423"/>
      <c r="CW218" s="423"/>
      <c r="CX218" s="423"/>
      <c r="CY218" s="423"/>
      <c r="CZ218" s="423"/>
      <c r="DA218" s="623"/>
      <c r="DB218" s="589"/>
      <c r="DC218" s="590"/>
      <c r="DD218" s="590"/>
      <c r="DE218" s="590"/>
      <c r="DF218" s="590"/>
      <c r="DG218" s="590"/>
      <c r="DH218" s="590"/>
      <c r="DI218" s="590"/>
      <c r="DJ218" s="590"/>
      <c r="DK218" s="591"/>
    </row>
    <row r="219" spans="1:220" ht="8.25" customHeight="1">
      <c r="A219" s="369"/>
      <c r="B219" s="370"/>
      <c r="C219" s="370"/>
      <c r="D219" s="370"/>
      <c r="E219" s="370"/>
      <c r="F219" s="370"/>
      <c r="G219" s="370"/>
      <c r="H219" s="370"/>
      <c r="I219" s="370"/>
      <c r="J219" s="370"/>
      <c r="K219" s="371"/>
      <c r="L219" s="376"/>
      <c r="M219" s="376"/>
      <c r="N219" s="376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/>
      <c r="AG219" s="376"/>
      <c r="AH219" s="379"/>
      <c r="AI219" s="380"/>
      <c r="AJ219" s="380"/>
      <c r="AK219" s="380"/>
      <c r="AL219" s="380"/>
      <c r="AM219" s="380"/>
      <c r="AN219" s="380"/>
      <c r="AO219" s="465"/>
      <c r="AP219" s="465"/>
      <c r="AQ219" s="466"/>
      <c r="AR219" s="416"/>
      <c r="AS219" s="417"/>
      <c r="AT219" s="417"/>
      <c r="AU219" s="417"/>
      <c r="AV219" s="417"/>
      <c r="AW219" s="417"/>
      <c r="AX219" s="417"/>
      <c r="AY219" s="417"/>
      <c r="AZ219" s="417"/>
      <c r="BA219" s="418"/>
      <c r="BB219" s="425"/>
      <c r="BC219" s="426"/>
      <c r="BD219" s="426"/>
      <c r="BE219" s="426"/>
      <c r="BF219" s="426"/>
      <c r="BG219" s="426"/>
      <c r="BH219" s="426"/>
      <c r="BI219" s="426"/>
      <c r="BJ219" s="426"/>
      <c r="BK219" s="426"/>
      <c r="BL219" s="426"/>
      <c r="BM219" s="426"/>
      <c r="BN219" s="426"/>
      <c r="BO219" s="426"/>
      <c r="BP219" s="427"/>
      <c r="BQ219" s="617"/>
      <c r="BR219" s="618"/>
      <c r="BS219" s="618"/>
      <c r="BT219" s="618"/>
      <c r="BU219" s="618"/>
      <c r="BV219" s="618"/>
      <c r="BW219" s="619"/>
      <c r="BX219" s="433"/>
      <c r="BY219" s="434"/>
      <c r="BZ219" s="434"/>
      <c r="CA219" s="434"/>
      <c r="CB219" s="434"/>
      <c r="CC219" s="434"/>
      <c r="CD219" s="434"/>
      <c r="CE219" s="434"/>
      <c r="CF219" s="434"/>
      <c r="CG219" s="434"/>
      <c r="CH219" s="434"/>
      <c r="CI219" s="434"/>
      <c r="CJ219" s="434"/>
      <c r="CK219" s="434"/>
      <c r="CL219" s="434"/>
      <c r="CM219" s="425"/>
      <c r="CN219" s="426"/>
      <c r="CO219" s="426"/>
      <c r="CP219" s="426"/>
      <c r="CQ219" s="426"/>
      <c r="CR219" s="426"/>
      <c r="CS219" s="426"/>
      <c r="CT219" s="426"/>
      <c r="CU219" s="426"/>
      <c r="CV219" s="426"/>
      <c r="CW219" s="426"/>
      <c r="CX219" s="426"/>
      <c r="CY219" s="426"/>
      <c r="CZ219" s="426"/>
      <c r="DA219" s="624"/>
      <c r="DB219" s="592"/>
      <c r="DC219" s="593"/>
      <c r="DD219" s="593"/>
      <c r="DE219" s="593"/>
      <c r="DF219" s="593"/>
      <c r="DG219" s="593"/>
      <c r="DH219" s="593"/>
      <c r="DI219" s="593"/>
      <c r="DJ219" s="593"/>
      <c r="DK219" s="594"/>
    </row>
    <row r="220" spans="1:220" ht="8.25" customHeight="1">
      <c r="A220" s="372"/>
      <c r="B220" s="373"/>
      <c r="C220" s="373"/>
      <c r="D220" s="373"/>
      <c r="E220" s="373"/>
      <c r="F220" s="373"/>
      <c r="G220" s="373"/>
      <c r="H220" s="373"/>
      <c r="I220" s="373"/>
      <c r="J220" s="373"/>
      <c r="K220" s="374"/>
      <c r="L220" s="376"/>
      <c r="M220" s="376"/>
      <c r="N220" s="376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  <c r="AA220" s="376"/>
      <c r="AB220" s="376"/>
      <c r="AC220" s="376"/>
      <c r="AD220" s="376"/>
      <c r="AE220" s="376"/>
      <c r="AF220" s="376"/>
      <c r="AG220" s="376"/>
      <c r="AH220" s="381"/>
      <c r="AI220" s="382"/>
      <c r="AJ220" s="382"/>
      <c r="AK220" s="382"/>
      <c r="AL220" s="382"/>
      <c r="AM220" s="382"/>
      <c r="AN220" s="382"/>
      <c r="AO220" s="465"/>
      <c r="AP220" s="465"/>
      <c r="AQ220" s="466"/>
      <c r="AR220" s="419"/>
      <c r="AS220" s="420"/>
      <c r="AT220" s="420"/>
      <c r="AU220" s="420"/>
      <c r="AV220" s="420"/>
      <c r="AW220" s="420"/>
      <c r="AX220" s="420"/>
      <c r="AY220" s="420"/>
      <c r="AZ220" s="420"/>
      <c r="BA220" s="421"/>
      <c r="BB220" s="428"/>
      <c r="BC220" s="429"/>
      <c r="BD220" s="429"/>
      <c r="BE220" s="429"/>
      <c r="BF220" s="429"/>
      <c r="BG220" s="429"/>
      <c r="BH220" s="429"/>
      <c r="BI220" s="429"/>
      <c r="BJ220" s="429"/>
      <c r="BK220" s="429"/>
      <c r="BL220" s="429"/>
      <c r="BM220" s="429"/>
      <c r="BN220" s="429"/>
      <c r="BO220" s="429"/>
      <c r="BP220" s="430"/>
      <c r="BQ220" s="620"/>
      <c r="BR220" s="621"/>
      <c r="BS220" s="621"/>
      <c r="BT220" s="621"/>
      <c r="BU220" s="621"/>
      <c r="BV220" s="621"/>
      <c r="BW220" s="622"/>
      <c r="BX220" s="433"/>
      <c r="BY220" s="434"/>
      <c r="BZ220" s="434"/>
      <c r="CA220" s="434"/>
      <c r="CB220" s="434"/>
      <c r="CC220" s="434"/>
      <c r="CD220" s="434"/>
      <c r="CE220" s="434"/>
      <c r="CF220" s="434"/>
      <c r="CG220" s="434"/>
      <c r="CH220" s="434"/>
      <c r="CI220" s="434"/>
      <c r="CJ220" s="434"/>
      <c r="CK220" s="434"/>
      <c r="CL220" s="434"/>
      <c r="CM220" s="428"/>
      <c r="CN220" s="429"/>
      <c r="CO220" s="429"/>
      <c r="CP220" s="429"/>
      <c r="CQ220" s="429"/>
      <c r="CR220" s="429"/>
      <c r="CS220" s="429"/>
      <c r="CT220" s="429"/>
      <c r="CU220" s="429"/>
      <c r="CV220" s="429"/>
      <c r="CW220" s="429"/>
      <c r="CX220" s="429"/>
      <c r="CY220" s="429"/>
      <c r="CZ220" s="429"/>
      <c r="DA220" s="625"/>
      <c r="DB220" s="595"/>
      <c r="DC220" s="596"/>
      <c r="DD220" s="596"/>
      <c r="DE220" s="596"/>
      <c r="DF220" s="596"/>
      <c r="DG220" s="596"/>
      <c r="DH220" s="596"/>
      <c r="DI220" s="596"/>
      <c r="DJ220" s="596"/>
      <c r="DK220" s="597"/>
    </row>
    <row r="221" spans="1:220" ht="8.25" customHeight="1">
      <c r="A221" s="366" t="str">
        <f>IF($EG$8&lt;&gt;3,"",IF($BP$14="","",$BP$14))</f>
        <v/>
      </c>
      <c r="B221" s="367"/>
      <c r="C221" s="367"/>
      <c r="D221" s="367"/>
      <c r="E221" s="367"/>
      <c r="F221" s="367"/>
      <c r="G221" s="367"/>
      <c r="H221" s="367"/>
      <c r="I221" s="367"/>
      <c r="J221" s="367"/>
      <c r="K221" s="368"/>
      <c r="L221" s="376" t="str">
        <f>IF($EG$8=3,IF($CA$14="","",$CA$14),"")</f>
        <v/>
      </c>
      <c r="M221" s="376"/>
      <c r="N221" s="376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/>
      <c r="AG221" s="376"/>
      <c r="AH221" s="377" t="str">
        <f>IF($EG$8=3,IF($CW$14="","",IF($DE$14&lt;&gt;"式",TEXT($CW$14,"#,##0.00_);[赤](#,##0.00)"),$CW$14)),"")</f>
        <v/>
      </c>
      <c r="AI221" s="378"/>
      <c r="AJ221" s="378"/>
      <c r="AK221" s="378"/>
      <c r="AL221" s="378"/>
      <c r="AM221" s="378"/>
      <c r="AN221" s="378"/>
      <c r="AO221" s="465" t="str">
        <f>IF($EG$8=3,IF($DE$14="","",$DE$14),"")</f>
        <v/>
      </c>
      <c r="AP221" s="465"/>
      <c r="AQ221" s="466"/>
      <c r="AR221" s="413" t="str">
        <f>IF($EG$8=3,IF($DI$14="","",$DI$14),"")</f>
        <v/>
      </c>
      <c r="AS221" s="414"/>
      <c r="AT221" s="414"/>
      <c r="AU221" s="414"/>
      <c r="AV221" s="414"/>
      <c r="AW221" s="414"/>
      <c r="AX221" s="414"/>
      <c r="AY221" s="414"/>
      <c r="AZ221" s="414"/>
      <c r="BA221" s="415"/>
      <c r="BB221" s="422" t="str">
        <f>IF($EG$8=3,IF($DQ$14="","",$DQ$14),"")</f>
        <v/>
      </c>
      <c r="BC221" s="423"/>
      <c r="BD221" s="423"/>
      <c r="BE221" s="423"/>
      <c r="BF221" s="423"/>
      <c r="BG221" s="423"/>
      <c r="BH221" s="423"/>
      <c r="BI221" s="423"/>
      <c r="BJ221" s="423"/>
      <c r="BK221" s="423"/>
      <c r="BL221" s="423"/>
      <c r="BM221" s="423"/>
      <c r="BN221" s="423"/>
      <c r="BO221" s="423"/>
      <c r="BP221" s="424"/>
      <c r="BQ221" s="192" t="str">
        <f>IF($EG$8&lt;&gt;3,IF($S$16="","","変更（増減）"),"")</f>
        <v/>
      </c>
      <c r="BR221" s="193"/>
      <c r="BS221" s="193"/>
      <c r="BT221" s="193"/>
      <c r="BU221" s="193"/>
      <c r="BV221" s="193"/>
      <c r="BW221" s="194"/>
      <c r="BX221" s="201" t="str">
        <f>IF($EG$8&lt;&gt;3,IF($S$16="","",$S$16&amp;"-"&amp;$AG$16),"")</f>
        <v/>
      </c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  <c r="CI221" s="202"/>
      <c r="CJ221" s="202"/>
      <c r="CK221" s="202"/>
      <c r="CL221" s="202"/>
      <c r="CM221" s="626" t="str">
        <f>IF($EG$8&lt;&gt;3,IF($AJ$16="","",$AJ$16),"")</f>
        <v/>
      </c>
      <c r="CN221" s="627"/>
      <c r="CO221" s="627"/>
      <c r="CP221" s="627"/>
      <c r="CQ221" s="627"/>
      <c r="CR221" s="627"/>
      <c r="CS221" s="627"/>
      <c r="CT221" s="627"/>
      <c r="CU221" s="627"/>
      <c r="CV221" s="627"/>
      <c r="CW221" s="627"/>
      <c r="CX221" s="627"/>
      <c r="CY221" s="627"/>
      <c r="CZ221" s="627"/>
      <c r="DA221" s="628"/>
      <c r="DB221" s="589"/>
      <c r="DC221" s="590"/>
      <c r="DD221" s="590"/>
      <c r="DE221" s="590"/>
      <c r="DF221" s="590"/>
      <c r="DG221" s="590"/>
      <c r="DH221" s="590"/>
      <c r="DI221" s="590"/>
      <c r="DJ221" s="590"/>
      <c r="DK221" s="591"/>
    </row>
    <row r="222" spans="1:220" ht="8.25" customHeight="1">
      <c r="A222" s="369"/>
      <c r="B222" s="370"/>
      <c r="C222" s="370"/>
      <c r="D222" s="370"/>
      <c r="E222" s="370"/>
      <c r="F222" s="370"/>
      <c r="G222" s="370"/>
      <c r="H222" s="370"/>
      <c r="I222" s="370"/>
      <c r="J222" s="370"/>
      <c r="K222" s="371"/>
      <c r="L222" s="376"/>
      <c r="M222" s="376"/>
      <c r="N222" s="376"/>
      <c r="O222" s="376"/>
      <c r="P222" s="376"/>
      <c r="Q222" s="376"/>
      <c r="R222" s="376"/>
      <c r="S222" s="376"/>
      <c r="T222" s="376"/>
      <c r="U222" s="376"/>
      <c r="V222" s="376"/>
      <c r="W222" s="376"/>
      <c r="X222" s="376"/>
      <c r="Y222" s="376"/>
      <c r="Z222" s="376"/>
      <c r="AA222" s="376"/>
      <c r="AB222" s="376"/>
      <c r="AC222" s="376"/>
      <c r="AD222" s="376"/>
      <c r="AE222" s="376"/>
      <c r="AF222" s="376"/>
      <c r="AG222" s="376"/>
      <c r="AH222" s="379"/>
      <c r="AI222" s="380"/>
      <c r="AJ222" s="380"/>
      <c r="AK222" s="380"/>
      <c r="AL222" s="380"/>
      <c r="AM222" s="380"/>
      <c r="AN222" s="380"/>
      <c r="AO222" s="465"/>
      <c r="AP222" s="465"/>
      <c r="AQ222" s="466"/>
      <c r="AR222" s="416"/>
      <c r="AS222" s="417"/>
      <c r="AT222" s="417"/>
      <c r="AU222" s="417"/>
      <c r="AV222" s="417"/>
      <c r="AW222" s="417"/>
      <c r="AX222" s="417"/>
      <c r="AY222" s="417"/>
      <c r="AZ222" s="417"/>
      <c r="BA222" s="418"/>
      <c r="BB222" s="425"/>
      <c r="BC222" s="426"/>
      <c r="BD222" s="426"/>
      <c r="BE222" s="426"/>
      <c r="BF222" s="426"/>
      <c r="BG222" s="426"/>
      <c r="BH222" s="426"/>
      <c r="BI222" s="426"/>
      <c r="BJ222" s="426"/>
      <c r="BK222" s="426"/>
      <c r="BL222" s="426"/>
      <c r="BM222" s="426"/>
      <c r="BN222" s="426"/>
      <c r="BO222" s="426"/>
      <c r="BP222" s="427"/>
      <c r="BQ222" s="195"/>
      <c r="BR222" s="196"/>
      <c r="BS222" s="196"/>
      <c r="BT222" s="196"/>
      <c r="BU222" s="196"/>
      <c r="BV222" s="196"/>
      <c r="BW222" s="197"/>
      <c r="BX222" s="201"/>
      <c r="BY222" s="202"/>
      <c r="BZ222" s="202"/>
      <c r="CA222" s="202"/>
      <c r="CB222" s="202"/>
      <c r="CC222" s="202"/>
      <c r="CD222" s="202"/>
      <c r="CE222" s="202"/>
      <c r="CF222" s="202"/>
      <c r="CG222" s="202"/>
      <c r="CH222" s="202"/>
      <c r="CI222" s="202"/>
      <c r="CJ222" s="202"/>
      <c r="CK222" s="202"/>
      <c r="CL222" s="202"/>
      <c r="CM222" s="629"/>
      <c r="CN222" s="630"/>
      <c r="CO222" s="630"/>
      <c r="CP222" s="630"/>
      <c r="CQ222" s="630"/>
      <c r="CR222" s="630"/>
      <c r="CS222" s="630"/>
      <c r="CT222" s="630"/>
      <c r="CU222" s="630"/>
      <c r="CV222" s="630"/>
      <c r="CW222" s="630"/>
      <c r="CX222" s="630"/>
      <c r="CY222" s="630"/>
      <c r="CZ222" s="630"/>
      <c r="DA222" s="631"/>
      <c r="DB222" s="592"/>
      <c r="DC222" s="593"/>
      <c r="DD222" s="593"/>
      <c r="DE222" s="593"/>
      <c r="DF222" s="593"/>
      <c r="DG222" s="593"/>
      <c r="DH222" s="593"/>
      <c r="DI222" s="593"/>
      <c r="DJ222" s="593"/>
      <c r="DK222" s="594"/>
    </row>
    <row r="223" spans="1:220" ht="8.25" customHeight="1">
      <c r="A223" s="372"/>
      <c r="B223" s="373"/>
      <c r="C223" s="373"/>
      <c r="D223" s="373"/>
      <c r="E223" s="373"/>
      <c r="F223" s="373"/>
      <c r="G223" s="373"/>
      <c r="H223" s="373"/>
      <c r="I223" s="373"/>
      <c r="J223" s="373"/>
      <c r="K223" s="374"/>
      <c r="L223" s="376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6"/>
      <c r="AG223" s="376"/>
      <c r="AH223" s="381"/>
      <c r="AI223" s="382"/>
      <c r="AJ223" s="382"/>
      <c r="AK223" s="382"/>
      <c r="AL223" s="382"/>
      <c r="AM223" s="382"/>
      <c r="AN223" s="382"/>
      <c r="AO223" s="465"/>
      <c r="AP223" s="465"/>
      <c r="AQ223" s="466"/>
      <c r="AR223" s="419"/>
      <c r="AS223" s="420"/>
      <c r="AT223" s="420"/>
      <c r="AU223" s="420"/>
      <c r="AV223" s="420"/>
      <c r="AW223" s="420"/>
      <c r="AX223" s="420"/>
      <c r="AY223" s="420"/>
      <c r="AZ223" s="420"/>
      <c r="BA223" s="421"/>
      <c r="BB223" s="428"/>
      <c r="BC223" s="429"/>
      <c r="BD223" s="429"/>
      <c r="BE223" s="429"/>
      <c r="BF223" s="429"/>
      <c r="BG223" s="429"/>
      <c r="BH223" s="429"/>
      <c r="BI223" s="429"/>
      <c r="BJ223" s="429"/>
      <c r="BK223" s="429"/>
      <c r="BL223" s="429"/>
      <c r="BM223" s="429"/>
      <c r="BN223" s="429"/>
      <c r="BO223" s="429"/>
      <c r="BP223" s="430"/>
      <c r="BQ223" s="198"/>
      <c r="BR223" s="199"/>
      <c r="BS223" s="199"/>
      <c r="BT223" s="199"/>
      <c r="BU223" s="199"/>
      <c r="BV223" s="199"/>
      <c r="BW223" s="200"/>
      <c r="BX223" s="201"/>
      <c r="BY223" s="202"/>
      <c r="BZ223" s="202"/>
      <c r="CA223" s="202"/>
      <c r="CB223" s="202"/>
      <c r="CC223" s="202"/>
      <c r="CD223" s="202"/>
      <c r="CE223" s="202"/>
      <c r="CF223" s="202"/>
      <c r="CG223" s="202"/>
      <c r="CH223" s="202"/>
      <c r="CI223" s="202"/>
      <c r="CJ223" s="202"/>
      <c r="CK223" s="202"/>
      <c r="CL223" s="202"/>
      <c r="CM223" s="632"/>
      <c r="CN223" s="633"/>
      <c r="CO223" s="633"/>
      <c r="CP223" s="633"/>
      <c r="CQ223" s="633"/>
      <c r="CR223" s="633"/>
      <c r="CS223" s="633"/>
      <c r="CT223" s="633"/>
      <c r="CU223" s="633"/>
      <c r="CV223" s="633"/>
      <c r="CW223" s="633"/>
      <c r="CX223" s="633"/>
      <c r="CY223" s="633"/>
      <c r="CZ223" s="633"/>
      <c r="DA223" s="634"/>
      <c r="DB223" s="595"/>
      <c r="DC223" s="596"/>
      <c r="DD223" s="596"/>
      <c r="DE223" s="596"/>
      <c r="DF223" s="596"/>
      <c r="DG223" s="596"/>
      <c r="DH223" s="596"/>
      <c r="DI223" s="596"/>
      <c r="DJ223" s="596"/>
      <c r="DK223" s="597"/>
    </row>
    <row r="224" spans="1:220" ht="9.75" customHeight="1">
      <c r="A224" s="366" t="str">
        <f>IF($EG$8&lt;&gt;3,"",IF($BP$15="","",$BP$15))</f>
        <v/>
      </c>
      <c r="B224" s="367"/>
      <c r="C224" s="367"/>
      <c r="D224" s="367"/>
      <c r="E224" s="367"/>
      <c r="F224" s="367"/>
      <c r="G224" s="367"/>
      <c r="H224" s="367"/>
      <c r="I224" s="367"/>
      <c r="J224" s="367"/>
      <c r="K224" s="368"/>
      <c r="L224" s="376" t="str">
        <f>IF($EG$8=3,IF($CA$15="","",$CA$15),"")</f>
        <v/>
      </c>
      <c r="M224" s="376"/>
      <c r="N224" s="376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  <c r="AA224" s="376"/>
      <c r="AB224" s="376"/>
      <c r="AC224" s="376"/>
      <c r="AD224" s="376"/>
      <c r="AE224" s="376"/>
      <c r="AF224" s="376"/>
      <c r="AG224" s="376"/>
      <c r="AH224" s="377" t="str">
        <f>IF($EG$8=3,IF($CW$15="","",IF($DE$15&lt;&gt;"式",TEXT($CW$15,"#,##0.00_);[赤](#,##0.00)"),$CW$15)),"")</f>
        <v/>
      </c>
      <c r="AI224" s="378"/>
      <c r="AJ224" s="378"/>
      <c r="AK224" s="378"/>
      <c r="AL224" s="378"/>
      <c r="AM224" s="378"/>
      <c r="AN224" s="378"/>
      <c r="AO224" s="465" t="str">
        <f>IF($EG$8=3,IF($DE$15="","",$DE$15),"")</f>
        <v/>
      </c>
      <c r="AP224" s="465"/>
      <c r="AQ224" s="466"/>
      <c r="AR224" s="413" t="str">
        <f>IF($EG$8=3,IF($DI$15="","",$DI$15),"")</f>
        <v/>
      </c>
      <c r="AS224" s="414"/>
      <c r="AT224" s="414"/>
      <c r="AU224" s="414"/>
      <c r="AV224" s="414"/>
      <c r="AW224" s="414"/>
      <c r="AX224" s="414"/>
      <c r="AY224" s="414"/>
      <c r="AZ224" s="414"/>
      <c r="BA224" s="415"/>
      <c r="BB224" s="422" t="str">
        <f>IF($EG$8=3,IF($DQ$15="","",$DQ$15),"")</f>
        <v/>
      </c>
      <c r="BC224" s="423"/>
      <c r="BD224" s="423"/>
      <c r="BE224" s="423"/>
      <c r="BF224" s="423"/>
      <c r="BG224" s="423"/>
      <c r="BH224" s="423"/>
      <c r="BI224" s="423"/>
      <c r="BJ224" s="423"/>
      <c r="BK224" s="423"/>
      <c r="BL224" s="423"/>
      <c r="BM224" s="423"/>
      <c r="BN224" s="423"/>
      <c r="BO224" s="423"/>
      <c r="BP224" s="424"/>
      <c r="BQ224" s="192" t="str">
        <f>IF($EG$8&lt;&gt;3,IF($S$17="","","変更（増減）"),"")</f>
        <v/>
      </c>
      <c r="BR224" s="193"/>
      <c r="BS224" s="193"/>
      <c r="BT224" s="193"/>
      <c r="BU224" s="193"/>
      <c r="BV224" s="193"/>
      <c r="BW224" s="194"/>
      <c r="BX224" s="201" t="str">
        <f>IF($EG$8&lt;&gt;3,IF($S$17="","",$S$17&amp;"-"&amp;$AG$17),"")</f>
        <v/>
      </c>
      <c r="BY224" s="202"/>
      <c r="BZ224" s="202"/>
      <c r="CA224" s="202"/>
      <c r="CB224" s="202"/>
      <c r="CC224" s="202"/>
      <c r="CD224" s="202"/>
      <c r="CE224" s="202"/>
      <c r="CF224" s="202"/>
      <c r="CG224" s="202"/>
      <c r="CH224" s="202"/>
      <c r="CI224" s="202"/>
      <c r="CJ224" s="202"/>
      <c r="CK224" s="202"/>
      <c r="CL224" s="202"/>
      <c r="CM224" s="626" t="str">
        <f>IF($EG$8&lt;&gt;3,IF($AJ$17="","",$AJ$17),"")</f>
        <v/>
      </c>
      <c r="CN224" s="627"/>
      <c r="CO224" s="627"/>
      <c r="CP224" s="627"/>
      <c r="CQ224" s="627"/>
      <c r="CR224" s="627"/>
      <c r="CS224" s="627"/>
      <c r="CT224" s="627"/>
      <c r="CU224" s="627"/>
      <c r="CV224" s="627"/>
      <c r="CW224" s="627"/>
      <c r="CX224" s="627"/>
      <c r="CY224" s="627"/>
      <c r="CZ224" s="627"/>
      <c r="DA224" s="628"/>
      <c r="DB224" s="589"/>
      <c r="DC224" s="590"/>
      <c r="DD224" s="590"/>
      <c r="DE224" s="590"/>
      <c r="DF224" s="590"/>
      <c r="DG224" s="590"/>
      <c r="DH224" s="590"/>
      <c r="DI224" s="590"/>
      <c r="DJ224" s="590"/>
      <c r="DK224" s="591"/>
    </row>
    <row r="225" spans="1:137" ht="8.25" customHeight="1">
      <c r="A225" s="369"/>
      <c r="B225" s="370"/>
      <c r="C225" s="370"/>
      <c r="D225" s="370"/>
      <c r="E225" s="370"/>
      <c r="F225" s="370"/>
      <c r="G225" s="370"/>
      <c r="H225" s="370"/>
      <c r="I225" s="370"/>
      <c r="J225" s="370"/>
      <c r="K225" s="371"/>
      <c r="L225" s="376"/>
      <c r="M225" s="376"/>
      <c r="N225" s="376"/>
      <c r="O225" s="376"/>
      <c r="P225" s="376"/>
      <c r="Q225" s="376"/>
      <c r="R225" s="376"/>
      <c r="S225" s="376"/>
      <c r="T225" s="376"/>
      <c r="U225" s="376"/>
      <c r="V225" s="376"/>
      <c r="W225" s="376"/>
      <c r="X225" s="376"/>
      <c r="Y225" s="376"/>
      <c r="Z225" s="376"/>
      <c r="AA225" s="376"/>
      <c r="AB225" s="376"/>
      <c r="AC225" s="376"/>
      <c r="AD225" s="376"/>
      <c r="AE225" s="376"/>
      <c r="AF225" s="376"/>
      <c r="AG225" s="376"/>
      <c r="AH225" s="379"/>
      <c r="AI225" s="380"/>
      <c r="AJ225" s="380"/>
      <c r="AK225" s="380"/>
      <c r="AL225" s="380"/>
      <c r="AM225" s="380"/>
      <c r="AN225" s="380"/>
      <c r="AO225" s="465"/>
      <c r="AP225" s="465"/>
      <c r="AQ225" s="466"/>
      <c r="AR225" s="416"/>
      <c r="AS225" s="417"/>
      <c r="AT225" s="417"/>
      <c r="AU225" s="417"/>
      <c r="AV225" s="417"/>
      <c r="AW225" s="417"/>
      <c r="AX225" s="417"/>
      <c r="AY225" s="417"/>
      <c r="AZ225" s="417"/>
      <c r="BA225" s="418"/>
      <c r="BB225" s="425"/>
      <c r="BC225" s="426"/>
      <c r="BD225" s="426"/>
      <c r="BE225" s="426"/>
      <c r="BF225" s="426"/>
      <c r="BG225" s="426"/>
      <c r="BH225" s="426"/>
      <c r="BI225" s="426"/>
      <c r="BJ225" s="426"/>
      <c r="BK225" s="426"/>
      <c r="BL225" s="426"/>
      <c r="BM225" s="426"/>
      <c r="BN225" s="426"/>
      <c r="BO225" s="426"/>
      <c r="BP225" s="427"/>
      <c r="BQ225" s="195"/>
      <c r="BR225" s="196"/>
      <c r="BS225" s="196"/>
      <c r="BT225" s="196"/>
      <c r="BU225" s="196"/>
      <c r="BV225" s="196"/>
      <c r="BW225" s="197"/>
      <c r="BX225" s="201"/>
      <c r="BY225" s="202"/>
      <c r="BZ225" s="202"/>
      <c r="CA225" s="202"/>
      <c r="CB225" s="202"/>
      <c r="CC225" s="202"/>
      <c r="CD225" s="202"/>
      <c r="CE225" s="202"/>
      <c r="CF225" s="202"/>
      <c r="CG225" s="202"/>
      <c r="CH225" s="202"/>
      <c r="CI225" s="202"/>
      <c r="CJ225" s="202"/>
      <c r="CK225" s="202"/>
      <c r="CL225" s="202"/>
      <c r="CM225" s="629"/>
      <c r="CN225" s="630"/>
      <c r="CO225" s="630"/>
      <c r="CP225" s="630"/>
      <c r="CQ225" s="630"/>
      <c r="CR225" s="630"/>
      <c r="CS225" s="630"/>
      <c r="CT225" s="630"/>
      <c r="CU225" s="630"/>
      <c r="CV225" s="630"/>
      <c r="CW225" s="630"/>
      <c r="CX225" s="630"/>
      <c r="CY225" s="630"/>
      <c r="CZ225" s="630"/>
      <c r="DA225" s="631"/>
      <c r="DB225" s="592"/>
      <c r="DC225" s="593"/>
      <c r="DD225" s="593"/>
      <c r="DE225" s="593"/>
      <c r="DF225" s="593"/>
      <c r="DG225" s="593"/>
      <c r="DH225" s="593"/>
      <c r="DI225" s="593"/>
      <c r="DJ225" s="593"/>
      <c r="DK225" s="594"/>
    </row>
    <row r="226" spans="1:137" ht="8.25" customHeight="1">
      <c r="A226" s="372"/>
      <c r="B226" s="373"/>
      <c r="C226" s="373"/>
      <c r="D226" s="373"/>
      <c r="E226" s="373"/>
      <c r="F226" s="373"/>
      <c r="G226" s="373"/>
      <c r="H226" s="373"/>
      <c r="I226" s="373"/>
      <c r="J226" s="373"/>
      <c r="K226" s="374"/>
      <c r="L226" s="376"/>
      <c r="M226" s="376"/>
      <c r="N226" s="376"/>
      <c r="O226" s="376"/>
      <c r="P226" s="376"/>
      <c r="Q226" s="376"/>
      <c r="R226" s="376"/>
      <c r="S226" s="376"/>
      <c r="T226" s="376"/>
      <c r="U226" s="376"/>
      <c r="V226" s="376"/>
      <c r="W226" s="376"/>
      <c r="X226" s="376"/>
      <c r="Y226" s="376"/>
      <c r="Z226" s="376"/>
      <c r="AA226" s="376"/>
      <c r="AB226" s="376"/>
      <c r="AC226" s="376"/>
      <c r="AD226" s="376"/>
      <c r="AE226" s="376"/>
      <c r="AF226" s="376"/>
      <c r="AG226" s="376"/>
      <c r="AH226" s="381"/>
      <c r="AI226" s="382"/>
      <c r="AJ226" s="382"/>
      <c r="AK226" s="382"/>
      <c r="AL226" s="382"/>
      <c r="AM226" s="382"/>
      <c r="AN226" s="382"/>
      <c r="AO226" s="465"/>
      <c r="AP226" s="465"/>
      <c r="AQ226" s="466"/>
      <c r="AR226" s="419"/>
      <c r="AS226" s="420"/>
      <c r="AT226" s="420"/>
      <c r="AU226" s="420"/>
      <c r="AV226" s="420"/>
      <c r="AW226" s="420"/>
      <c r="AX226" s="420"/>
      <c r="AY226" s="420"/>
      <c r="AZ226" s="420"/>
      <c r="BA226" s="421"/>
      <c r="BB226" s="428"/>
      <c r="BC226" s="429"/>
      <c r="BD226" s="429"/>
      <c r="BE226" s="429"/>
      <c r="BF226" s="429"/>
      <c r="BG226" s="429"/>
      <c r="BH226" s="429"/>
      <c r="BI226" s="429"/>
      <c r="BJ226" s="429"/>
      <c r="BK226" s="429"/>
      <c r="BL226" s="429"/>
      <c r="BM226" s="429"/>
      <c r="BN226" s="429"/>
      <c r="BO226" s="429"/>
      <c r="BP226" s="430"/>
      <c r="BQ226" s="198"/>
      <c r="BR226" s="199"/>
      <c r="BS226" s="199"/>
      <c r="BT226" s="199"/>
      <c r="BU226" s="199"/>
      <c r="BV226" s="199"/>
      <c r="BW226" s="200"/>
      <c r="BX226" s="201"/>
      <c r="BY226" s="202"/>
      <c r="BZ226" s="202"/>
      <c r="CA226" s="202"/>
      <c r="CB226" s="202"/>
      <c r="CC226" s="202"/>
      <c r="CD226" s="202"/>
      <c r="CE226" s="202"/>
      <c r="CF226" s="202"/>
      <c r="CG226" s="202"/>
      <c r="CH226" s="202"/>
      <c r="CI226" s="202"/>
      <c r="CJ226" s="202"/>
      <c r="CK226" s="202"/>
      <c r="CL226" s="202"/>
      <c r="CM226" s="632"/>
      <c r="CN226" s="633"/>
      <c r="CO226" s="633"/>
      <c r="CP226" s="633"/>
      <c r="CQ226" s="633"/>
      <c r="CR226" s="633"/>
      <c r="CS226" s="633"/>
      <c r="CT226" s="633"/>
      <c r="CU226" s="633"/>
      <c r="CV226" s="633"/>
      <c r="CW226" s="633"/>
      <c r="CX226" s="633"/>
      <c r="CY226" s="633"/>
      <c r="CZ226" s="633"/>
      <c r="DA226" s="634"/>
      <c r="DB226" s="595"/>
      <c r="DC226" s="596"/>
      <c r="DD226" s="596"/>
      <c r="DE226" s="596"/>
      <c r="DF226" s="596"/>
      <c r="DG226" s="596"/>
      <c r="DH226" s="596"/>
      <c r="DI226" s="596"/>
      <c r="DJ226" s="596"/>
      <c r="DK226" s="597"/>
    </row>
    <row r="227" spans="1:137" ht="8.25" customHeight="1">
      <c r="A227" s="366" t="str">
        <f>IF($EG$8&lt;&gt;3,"",IF($BP$16="","",$BP$16))</f>
        <v/>
      </c>
      <c r="B227" s="367"/>
      <c r="C227" s="367"/>
      <c r="D227" s="367"/>
      <c r="E227" s="367"/>
      <c r="F227" s="367"/>
      <c r="G227" s="367"/>
      <c r="H227" s="367"/>
      <c r="I227" s="367"/>
      <c r="J227" s="367"/>
      <c r="K227" s="368"/>
      <c r="L227" s="376" t="str">
        <f>IF($EG$8=3,IF($CA$16="","",$CA$16),"")</f>
        <v/>
      </c>
      <c r="M227" s="376"/>
      <c r="N227" s="376"/>
      <c r="O227" s="376"/>
      <c r="P227" s="376"/>
      <c r="Q227" s="376"/>
      <c r="R227" s="376"/>
      <c r="S227" s="376"/>
      <c r="T227" s="376"/>
      <c r="U227" s="376"/>
      <c r="V227" s="376"/>
      <c r="W227" s="376"/>
      <c r="X227" s="376"/>
      <c r="Y227" s="376"/>
      <c r="Z227" s="376"/>
      <c r="AA227" s="376"/>
      <c r="AB227" s="376"/>
      <c r="AC227" s="376"/>
      <c r="AD227" s="376"/>
      <c r="AE227" s="376"/>
      <c r="AF227" s="376"/>
      <c r="AG227" s="376"/>
      <c r="AH227" s="377" t="str">
        <f>IF($EG$8=3,IF($CW$16="","",IF($DE$16&lt;&gt;"式",TEXT($CW$16,"#,##0.00_);[赤](#,##0.00)"),$CW$16)),"")</f>
        <v/>
      </c>
      <c r="AI227" s="378"/>
      <c r="AJ227" s="378"/>
      <c r="AK227" s="378"/>
      <c r="AL227" s="378"/>
      <c r="AM227" s="378"/>
      <c r="AN227" s="378"/>
      <c r="AO227" s="465" t="str">
        <f>IF($EG$8=3,IF($DE$16="","",$DE$16),"")</f>
        <v/>
      </c>
      <c r="AP227" s="465"/>
      <c r="AQ227" s="466"/>
      <c r="AR227" s="413" t="str">
        <f>IF($EG$8=3,IF($DI$16="","",$DI$16),"")</f>
        <v/>
      </c>
      <c r="AS227" s="414"/>
      <c r="AT227" s="414"/>
      <c r="AU227" s="414"/>
      <c r="AV227" s="414"/>
      <c r="AW227" s="414"/>
      <c r="AX227" s="414"/>
      <c r="AY227" s="414"/>
      <c r="AZ227" s="414"/>
      <c r="BA227" s="415"/>
      <c r="BB227" s="422" t="str">
        <f>IF($EG$8=3,IF($DQ$16="","",$DQ$16),"")</f>
        <v/>
      </c>
      <c r="BC227" s="423"/>
      <c r="BD227" s="423"/>
      <c r="BE227" s="423"/>
      <c r="BF227" s="423"/>
      <c r="BG227" s="423"/>
      <c r="BH227" s="423"/>
      <c r="BI227" s="423"/>
      <c r="BJ227" s="423"/>
      <c r="BK227" s="423"/>
      <c r="BL227" s="423"/>
      <c r="BM227" s="423"/>
      <c r="BN227" s="423"/>
      <c r="BO227" s="423"/>
      <c r="BP227" s="424"/>
      <c r="BQ227" s="192" t="str">
        <f>IF($EG$8&lt;&gt;3,IF($S$18="","","変更（増減）"),"")</f>
        <v/>
      </c>
      <c r="BR227" s="193"/>
      <c r="BS227" s="193"/>
      <c r="BT227" s="193"/>
      <c r="BU227" s="193"/>
      <c r="BV227" s="193"/>
      <c r="BW227" s="194"/>
      <c r="BX227" s="201" t="str">
        <f>IF($EG$8&lt;&gt;3,IF($S$18="","",$S$18&amp;"-"&amp;$AG$18),"")</f>
        <v/>
      </c>
      <c r="BY227" s="202"/>
      <c r="BZ227" s="202"/>
      <c r="CA227" s="202"/>
      <c r="CB227" s="202"/>
      <c r="CC227" s="202"/>
      <c r="CD227" s="202"/>
      <c r="CE227" s="202"/>
      <c r="CF227" s="202"/>
      <c r="CG227" s="202"/>
      <c r="CH227" s="202"/>
      <c r="CI227" s="202"/>
      <c r="CJ227" s="202"/>
      <c r="CK227" s="202"/>
      <c r="CL227" s="202"/>
      <c r="CM227" s="626" t="str">
        <f>IF($EG$8&lt;&gt;3,IF($AJ$18="","",$AJ$18),"")</f>
        <v/>
      </c>
      <c r="CN227" s="627"/>
      <c r="CO227" s="627"/>
      <c r="CP227" s="627"/>
      <c r="CQ227" s="627"/>
      <c r="CR227" s="627"/>
      <c r="CS227" s="627"/>
      <c r="CT227" s="627"/>
      <c r="CU227" s="627"/>
      <c r="CV227" s="627"/>
      <c r="CW227" s="627"/>
      <c r="CX227" s="627"/>
      <c r="CY227" s="627"/>
      <c r="CZ227" s="627"/>
      <c r="DA227" s="628"/>
      <c r="DB227" s="589"/>
      <c r="DC227" s="590"/>
      <c r="DD227" s="590"/>
      <c r="DE227" s="590"/>
      <c r="DF227" s="590"/>
      <c r="DG227" s="590"/>
      <c r="DH227" s="590"/>
      <c r="DI227" s="590"/>
      <c r="DJ227" s="590"/>
      <c r="DK227" s="591"/>
    </row>
    <row r="228" spans="1:137" ht="8.25" customHeight="1">
      <c r="A228" s="369"/>
      <c r="B228" s="370"/>
      <c r="C228" s="370"/>
      <c r="D228" s="370"/>
      <c r="E228" s="370"/>
      <c r="F228" s="370"/>
      <c r="G228" s="370"/>
      <c r="H228" s="370"/>
      <c r="I228" s="370"/>
      <c r="J228" s="370"/>
      <c r="K228" s="371"/>
      <c r="L228" s="376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/>
      <c r="AG228" s="376"/>
      <c r="AH228" s="379"/>
      <c r="AI228" s="380"/>
      <c r="AJ228" s="380"/>
      <c r="AK228" s="380"/>
      <c r="AL228" s="380"/>
      <c r="AM228" s="380"/>
      <c r="AN228" s="380"/>
      <c r="AO228" s="465"/>
      <c r="AP228" s="465"/>
      <c r="AQ228" s="466"/>
      <c r="AR228" s="416"/>
      <c r="AS228" s="417"/>
      <c r="AT228" s="417"/>
      <c r="AU228" s="417"/>
      <c r="AV228" s="417"/>
      <c r="AW228" s="417"/>
      <c r="AX228" s="417"/>
      <c r="AY228" s="417"/>
      <c r="AZ228" s="417"/>
      <c r="BA228" s="418"/>
      <c r="BB228" s="425"/>
      <c r="BC228" s="426"/>
      <c r="BD228" s="426"/>
      <c r="BE228" s="426"/>
      <c r="BF228" s="426"/>
      <c r="BG228" s="426"/>
      <c r="BH228" s="426"/>
      <c r="BI228" s="426"/>
      <c r="BJ228" s="426"/>
      <c r="BK228" s="426"/>
      <c r="BL228" s="426"/>
      <c r="BM228" s="426"/>
      <c r="BN228" s="426"/>
      <c r="BO228" s="426"/>
      <c r="BP228" s="427"/>
      <c r="BQ228" s="195"/>
      <c r="BR228" s="196"/>
      <c r="BS228" s="196"/>
      <c r="BT228" s="196"/>
      <c r="BU228" s="196"/>
      <c r="BV228" s="196"/>
      <c r="BW228" s="197"/>
      <c r="BX228" s="201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  <c r="CI228" s="202"/>
      <c r="CJ228" s="202"/>
      <c r="CK228" s="202"/>
      <c r="CL228" s="202"/>
      <c r="CM228" s="629"/>
      <c r="CN228" s="630"/>
      <c r="CO228" s="630"/>
      <c r="CP228" s="630"/>
      <c r="CQ228" s="630"/>
      <c r="CR228" s="630"/>
      <c r="CS228" s="630"/>
      <c r="CT228" s="630"/>
      <c r="CU228" s="630"/>
      <c r="CV228" s="630"/>
      <c r="CW228" s="630"/>
      <c r="CX228" s="630"/>
      <c r="CY228" s="630"/>
      <c r="CZ228" s="630"/>
      <c r="DA228" s="631"/>
      <c r="DB228" s="592"/>
      <c r="DC228" s="593"/>
      <c r="DD228" s="593"/>
      <c r="DE228" s="593"/>
      <c r="DF228" s="593"/>
      <c r="DG228" s="593"/>
      <c r="DH228" s="593"/>
      <c r="DI228" s="593"/>
      <c r="DJ228" s="593"/>
      <c r="DK228" s="594"/>
    </row>
    <row r="229" spans="1:137" ht="8.25" customHeight="1" thickBot="1">
      <c r="A229" s="372"/>
      <c r="B229" s="373"/>
      <c r="C229" s="373"/>
      <c r="D229" s="373"/>
      <c r="E229" s="373"/>
      <c r="F229" s="373"/>
      <c r="G229" s="373"/>
      <c r="H229" s="373"/>
      <c r="I229" s="373"/>
      <c r="J229" s="373"/>
      <c r="K229" s="374"/>
      <c r="L229" s="376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/>
      <c r="AG229" s="376"/>
      <c r="AH229" s="381"/>
      <c r="AI229" s="382"/>
      <c r="AJ229" s="382"/>
      <c r="AK229" s="382"/>
      <c r="AL229" s="382"/>
      <c r="AM229" s="382"/>
      <c r="AN229" s="382"/>
      <c r="AO229" s="465"/>
      <c r="AP229" s="465"/>
      <c r="AQ229" s="466"/>
      <c r="AR229" s="419"/>
      <c r="AS229" s="420"/>
      <c r="AT229" s="420"/>
      <c r="AU229" s="420"/>
      <c r="AV229" s="420"/>
      <c r="AW229" s="420"/>
      <c r="AX229" s="420"/>
      <c r="AY229" s="420"/>
      <c r="AZ229" s="420"/>
      <c r="BA229" s="421"/>
      <c r="BB229" s="428"/>
      <c r="BC229" s="429"/>
      <c r="BD229" s="429"/>
      <c r="BE229" s="429"/>
      <c r="BF229" s="429"/>
      <c r="BG229" s="429"/>
      <c r="BH229" s="429"/>
      <c r="BI229" s="429"/>
      <c r="BJ229" s="429"/>
      <c r="BK229" s="429"/>
      <c r="BL229" s="429"/>
      <c r="BM229" s="429"/>
      <c r="BN229" s="429"/>
      <c r="BO229" s="429"/>
      <c r="BP229" s="430"/>
      <c r="BQ229" s="198"/>
      <c r="BR229" s="199"/>
      <c r="BS229" s="199"/>
      <c r="BT229" s="199"/>
      <c r="BU229" s="199"/>
      <c r="BV229" s="199"/>
      <c r="BW229" s="200"/>
      <c r="BX229" s="201"/>
      <c r="BY229" s="202"/>
      <c r="BZ229" s="202"/>
      <c r="CA229" s="202"/>
      <c r="CB229" s="202"/>
      <c r="CC229" s="202"/>
      <c r="CD229" s="202"/>
      <c r="CE229" s="202"/>
      <c r="CF229" s="202"/>
      <c r="CG229" s="202"/>
      <c r="CH229" s="202"/>
      <c r="CI229" s="202"/>
      <c r="CJ229" s="202"/>
      <c r="CK229" s="202"/>
      <c r="CL229" s="202"/>
      <c r="CM229" s="632"/>
      <c r="CN229" s="633"/>
      <c r="CO229" s="633"/>
      <c r="CP229" s="633"/>
      <c r="CQ229" s="633"/>
      <c r="CR229" s="633"/>
      <c r="CS229" s="633"/>
      <c r="CT229" s="633"/>
      <c r="CU229" s="633"/>
      <c r="CV229" s="633"/>
      <c r="CW229" s="633"/>
      <c r="CX229" s="633"/>
      <c r="CY229" s="633"/>
      <c r="CZ229" s="633"/>
      <c r="DA229" s="634"/>
      <c r="DB229" s="595"/>
      <c r="DC229" s="596"/>
      <c r="DD229" s="596"/>
      <c r="DE229" s="596"/>
      <c r="DF229" s="596"/>
      <c r="DG229" s="596"/>
      <c r="DH229" s="596"/>
      <c r="DI229" s="596"/>
      <c r="DJ229" s="596"/>
      <c r="DK229" s="597"/>
    </row>
    <row r="230" spans="1:137" ht="8.25" customHeight="1">
      <c r="A230" s="130"/>
      <c r="F230" s="6"/>
      <c r="G230" s="6"/>
      <c r="H230" s="6"/>
      <c r="I230" s="6"/>
      <c r="J230" s="6"/>
      <c r="K230" s="6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O230" s="478" t="s">
        <v>165</v>
      </c>
      <c r="AP230" s="479"/>
      <c r="AQ230" s="479"/>
      <c r="AR230" s="479"/>
      <c r="AS230" s="479"/>
      <c r="AT230" s="479"/>
      <c r="AU230" s="479"/>
      <c r="AV230" s="479"/>
      <c r="AW230" s="479"/>
      <c r="AX230" s="479"/>
      <c r="AY230" s="479"/>
      <c r="AZ230" s="479"/>
      <c r="BA230" s="480"/>
      <c r="BB230" s="487" t="str">
        <f>IF($EG$8=3,IF($DQ$17="","",$DQ$17),IF($AJ$24="","",$AJ$24))</f>
        <v/>
      </c>
      <c r="BC230" s="488"/>
      <c r="BD230" s="488"/>
      <c r="BE230" s="488"/>
      <c r="BF230" s="488"/>
      <c r="BG230" s="488"/>
      <c r="BH230" s="488"/>
      <c r="BI230" s="488"/>
      <c r="BJ230" s="488"/>
      <c r="BK230" s="488"/>
      <c r="BL230" s="488"/>
      <c r="BM230" s="488"/>
      <c r="BN230" s="488"/>
      <c r="BO230" s="488"/>
      <c r="BP230" s="489"/>
      <c r="BX230" s="496" t="s">
        <v>98</v>
      </c>
      <c r="BY230" s="496"/>
      <c r="BZ230" s="496"/>
      <c r="CA230" s="496"/>
      <c r="CB230" s="496"/>
      <c r="CC230" s="496"/>
      <c r="CD230" s="496"/>
      <c r="CE230" s="496"/>
      <c r="CF230" s="496"/>
      <c r="CG230" s="496"/>
      <c r="CH230" s="496"/>
      <c r="CI230" s="496"/>
      <c r="CJ230" s="496"/>
      <c r="CK230" s="496"/>
      <c r="CL230" s="496"/>
      <c r="CM230" s="675" t="str">
        <f>IF($EG$8&lt;&gt;3,IF($AJ$19="","",$AJ$19),"")</f>
        <v/>
      </c>
      <c r="CN230" s="676"/>
      <c r="CO230" s="676"/>
      <c r="CP230" s="676"/>
      <c r="CQ230" s="676"/>
      <c r="CR230" s="676"/>
      <c r="CS230" s="676"/>
      <c r="CT230" s="676"/>
      <c r="CU230" s="676"/>
      <c r="CV230" s="676"/>
      <c r="CW230" s="676"/>
      <c r="CX230" s="676"/>
      <c r="CY230" s="676"/>
      <c r="CZ230" s="676"/>
      <c r="DA230" s="677"/>
    </row>
    <row r="231" spans="1:137" ht="8.25" customHeight="1">
      <c r="A231" s="356" t="s">
        <v>35</v>
      </c>
      <c r="B231" s="357"/>
      <c r="C231" s="357"/>
      <c r="D231" s="357"/>
      <c r="E231" s="357"/>
      <c r="F231" s="357"/>
      <c r="G231" s="357"/>
      <c r="H231" s="357"/>
      <c r="I231" s="357"/>
      <c r="J231" s="357"/>
      <c r="K231" s="358"/>
      <c r="L231" s="362" t="str">
        <f>IF(OR($EG$8&lt;&gt;3,$CF$23=""),"",$CF$23)</f>
        <v/>
      </c>
      <c r="M231" s="363"/>
      <c r="N231" s="363"/>
      <c r="O231" s="363"/>
      <c r="P231" s="363"/>
      <c r="Q231" s="363"/>
      <c r="R231" s="363"/>
      <c r="S231" s="363"/>
      <c r="T231" s="363"/>
      <c r="U231" s="363"/>
      <c r="V231" s="327" t="s">
        <v>40</v>
      </c>
      <c r="W231" s="327"/>
      <c r="X231" s="329" t="s">
        <v>128</v>
      </c>
      <c r="Y231" s="329"/>
      <c r="Z231" s="329"/>
      <c r="AA231" s="329"/>
      <c r="AB231" s="329"/>
      <c r="AC231" s="329"/>
      <c r="AD231" s="329"/>
      <c r="AE231" s="329"/>
      <c r="AF231" s="329"/>
      <c r="AG231" s="330"/>
      <c r="AI231" s="333" t="str">
        <f>IF($EG$22=2,"適用除外",IF($EG$22=3,"無し",""))</f>
        <v/>
      </c>
      <c r="AJ231" s="333"/>
      <c r="AK231" s="333"/>
      <c r="AL231" s="333"/>
      <c r="AM231" s="333"/>
      <c r="AO231" s="481"/>
      <c r="AP231" s="482"/>
      <c r="AQ231" s="482"/>
      <c r="AR231" s="482"/>
      <c r="AS231" s="482"/>
      <c r="AT231" s="482"/>
      <c r="AU231" s="482"/>
      <c r="AV231" s="482"/>
      <c r="AW231" s="482"/>
      <c r="AX231" s="482"/>
      <c r="AY231" s="482"/>
      <c r="AZ231" s="482"/>
      <c r="BA231" s="483"/>
      <c r="BB231" s="490"/>
      <c r="BC231" s="491"/>
      <c r="BD231" s="491"/>
      <c r="BE231" s="491"/>
      <c r="BF231" s="491"/>
      <c r="BG231" s="491"/>
      <c r="BH231" s="491"/>
      <c r="BI231" s="491"/>
      <c r="BJ231" s="491"/>
      <c r="BK231" s="491"/>
      <c r="BL231" s="491"/>
      <c r="BM231" s="491"/>
      <c r="BN231" s="491"/>
      <c r="BO231" s="491"/>
      <c r="BP231" s="492"/>
      <c r="BX231" s="496"/>
      <c r="BY231" s="496"/>
      <c r="BZ231" s="496"/>
      <c r="CA231" s="496"/>
      <c r="CB231" s="496"/>
      <c r="CC231" s="496"/>
      <c r="CD231" s="496"/>
      <c r="CE231" s="496"/>
      <c r="CF231" s="496"/>
      <c r="CG231" s="496"/>
      <c r="CH231" s="496"/>
      <c r="CI231" s="496"/>
      <c r="CJ231" s="496"/>
      <c r="CK231" s="496"/>
      <c r="CL231" s="496"/>
      <c r="CM231" s="490"/>
      <c r="CN231" s="491"/>
      <c r="CO231" s="491"/>
      <c r="CP231" s="491"/>
      <c r="CQ231" s="491"/>
      <c r="CR231" s="491"/>
      <c r="CS231" s="491"/>
      <c r="CT231" s="491"/>
      <c r="CU231" s="491"/>
      <c r="CV231" s="491"/>
      <c r="CW231" s="491"/>
      <c r="CX231" s="491"/>
      <c r="CY231" s="491"/>
      <c r="CZ231" s="491"/>
      <c r="DA231" s="678"/>
      <c r="DC231" s="4"/>
      <c r="DD231" s="4"/>
    </row>
    <row r="232" spans="1:137" ht="8.25" customHeight="1" thickBot="1">
      <c r="A232" s="359"/>
      <c r="B232" s="360"/>
      <c r="C232" s="360"/>
      <c r="D232" s="360"/>
      <c r="E232" s="360"/>
      <c r="F232" s="360"/>
      <c r="G232" s="360"/>
      <c r="H232" s="360"/>
      <c r="I232" s="360"/>
      <c r="J232" s="360"/>
      <c r="K232" s="361"/>
      <c r="L232" s="364"/>
      <c r="M232" s="365"/>
      <c r="N232" s="365"/>
      <c r="O232" s="365"/>
      <c r="P232" s="365"/>
      <c r="Q232" s="365"/>
      <c r="R232" s="365"/>
      <c r="S232" s="365"/>
      <c r="T232" s="365"/>
      <c r="U232" s="365"/>
      <c r="V232" s="328"/>
      <c r="W232" s="328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2"/>
      <c r="AI232" s="333"/>
      <c r="AJ232" s="333"/>
      <c r="AK232" s="333"/>
      <c r="AL232" s="333"/>
      <c r="AM232" s="333"/>
      <c r="AO232" s="484"/>
      <c r="AP232" s="485"/>
      <c r="AQ232" s="485"/>
      <c r="AR232" s="485"/>
      <c r="AS232" s="485"/>
      <c r="AT232" s="485"/>
      <c r="AU232" s="485"/>
      <c r="AV232" s="485"/>
      <c r="AW232" s="485"/>
      <c r="AX232" s="485"/>
      <c r="AY232" s="485"/>
      <c r="AZ232" s="485"/>
      <c r="BA232" s="486"/>
      <c r="BB232" s="493"/>
      <c r="BC232" s="494"/>
      <c r="BD232" s="494"/>
      <c r="BE232" s="494"/>
      <c r="BF232" s="494"/>
      <c r="BG232" s="494"/>
      <c r="BH232" s="494"/>
      <c r="BI232" s="494"/>
      <c r="BJ232" s="494"/>
      <c r="BK232" s="494"/>
      <c r="BL232" s="494"/>
      <c r="BM232" s="494"/>
      <c r="BN232" s="494"/>
      <c r="BO232" s="494"/>
      <c r="BP232" s="495"/>
      <c r="BX232" s="496"/>
      <c r="BY232" s="496"/>
      <c r="BZ232" s="496"/>
      <c r="CA232" s="496"/>
      <c r="CB232" s="496"/>
      <c r="CC232" s="496"/>
      <c r="CD232" s="496"/>
      <c r="CE232" s="496"/>
      <c r="CF232" s="496"/>
      <c r="CG232" s="496"/>
      <c r="CH232" s="496"/>
      <c r="CI232" s="496"/>
      <c r="CJ232" s="496"/>
      <c r="CK232" s="496"/>
      <c r="CL232" s="496"/>
      <c r="CM232" s="679"/>
      <c r="CN232" s="680"/>
      <c r="CO232" s="680"/>
      <c r="CP232" s="680"/>
      <c r="CQ232" s="680"/>
      <c r="CR232" s="680"/>
      <c r="CS232" s="680"/>
      <c r="CT232" s="680"/>
      <c r="CU232" s="680"/>
      <c r="CV232" s="680"/>
      <c r="CW232" s="680"/>
      <c r="CX232" s="680"/>
      <c r="CY232" s="680"/>
      <c r="CZ232" s="680"/>
      <c r="DA232" s="681"/>
    </row>
    <row r="233" spans="1:137" ht="8.25" customHeight="1">
      <c r="A233" s="356" t="s">
        <v>36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8"/>
      <c r="L233" s="473" t="str">
        <f>IF(OR($EG$8&lt;&gt;3,$CF$23=""),"",$CF$24)</f>
        <v/>
      </c>
      <c r="M233" s="474"/>
      <c r="N233" s="474"/>
      <c r="O233" s="474"/>
      <c r="P233" s="474"/>
      <c r="Q233" s="474"/>
      <c r="R233" s="474"/>
      <c r="S233" s="474"/>
      <c r="T233" s="474"/>
      <c r="U233" s="474"/>
      <c r="V233" s="475" t="s">
        <v>40</v>
      </c>
      <c r="W233" s="476"/>
      <c r="X233" s="476"/>
      <c r="Y233" s="476"/>
      <c r="Z233" s="476"/>
      <c r="AA233" s="476"/>
      <c r="AB233" s="476"/>
      <c r="AC233" s="476"/>
      <c r="AD233" s="476"/>
      <c r="AE233" s="476"/>
      <c r="AF233" s="476"/>
      <c r="AG233" s="477"/>
      <c r="AO233" s="208" t="s">
        <v>101</v>
      </c>
      <c r="AP233" s="209"/>
      <c r="AQ233" s="209"/>
      <c r="AR233" s="209"/>
      <c r="AS233" s="209"/>
      <c r="AT233" s="209"/>
      <c r="AU233" s="209"/>
      <c r="AV233" s="209"/>
      <c r="AW233" s="205" t="str">
        <f>IF($EG$8=3,IF($DQ$18="","",$DQ$18),IF($AJ$25="","",$AJ$25))</f>
        <v/>
      </c>
      <c r="AX233" s="205"/>
      <c r="AY233" s="220" t="s">
        <v>95</v>
      </c>
      <c r="AZ233" s="220"/>
      <c r="BA233" s="221"/>
      <c r="BB233" s="226" t="str">
        <f>IF($EG$8=3,IF($DV$18="","",$DV$18),IF($AO$25="","",$AO$25))</f>
        <v/>
      </c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8"/>
      <c r="BX233" s="207" t="s">
        <v>99</v>
      </c>
      <c r="BY233" s="207"/>
      <c r="BZ233" s="207"/>
      <c r="CA233" s="207"/>
      <c r="CB233" s="207"/>
      <c r="CC233" s="207"/>
      <c r="CD233" s="207"/>
      <c r="CE233" s="207"/>
      <c r="CF233" s="207"/>
      <c r="CG233" s="207"/>
      <c r="CH233" s="207"/>
      <c r="CI233" s="207"/>
      <c r="CJ233" s="207"/>
      <c r="CK233" s="207"/>
      <c r="CL233" s="207"/>
      <c r="CM233" s="464" t="str">
        <f>IF($EG$8&lt;3,IF($AJ$22="","",$AJ$22),"")</f>
        <v/>
      </c>
      <c r="CN233" s="464"/>
      <c r="CO233" s="464"/>
      <c r="CP233" s="464"/>
      <c r="CQ233" s="464"/>
      <c r="CR233" s="464"/>
      <c r="CS233" s="464"/>
      <c r="CT233" s="464"/>
      <c r="CU233" s="464"/>
      <c r="CV233" s="464"/>
      <c r="CW233" s="464"/>
      <c r="CX233" s="464"/>
      <c r="CY233" s="464"/>
      <c r="CZ233" s="464"/>
      <c r="DA233" s="464"/>
      <c r="DC233" s="4"/>
      <c r="DD233" s="4"/>
    </row>
    <row r="234" spans="1:137" ht="8.25" customHeight="1">
      <c r="A234" s="359"/>
      <c r="B234" s="360"/>
      <c r="C234" s="360"/>
      <c r="D234" s="360"/>
      <c r="E234" s="360"/>
      <c r="F234" s="360"/>
      <c r="G234" s="360"/>
      <c r="H234" s="360"/>
      <c r="I234" s="360"/>
      <c r="J234" s="360"/>
      <c r="K234" s="361"/>
      <c r="L234" s="473"/>
      <c r="M234" s="474"/>
      <c r="N234" s="474"/>
      <c r="O234" s="474"/>
      <c r="P234" s="474"/>
      <c r="Q234" s="474"/>
      <c r="R234" s="474"/>
      <c r="S234" s="474"/>
      <c r="T234" s="474"/>
      <c r="U234" s="47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5"/>
      <c r="AO234" s="210"/>
      <c r="AP234" s="211"/>
      <c r="AQ234" s="211"/>
      <c r="AR234" s="211"/>
      <c r="AS234" s="211"/>
      <c r="AT234" s="211"/>
      <c r="AU234" s="211"/>
      <c r="AV234" s="211"/>
      <c r="AW234" s="206"/>
      <c r="AX234" s="206"/>
      <c r="AY234" s="222"/>
      <c r="AZ234" s="222"/>
      <c r="BA234" s="223"/>
      <c r="BB234" s="229"/>
      <c r="BC234" s="230"/>
      <c r="BD234" s="230"/>
      <c r="BE234" s="230"/>
      <c r="BF234" s="230"/>
      <c r="BG234" s="230"/>
      <c r="BH234" s="230"/>
      <c r="BI234" s="230"/>
      <c r="BJ234" s="230"/>
      <c r="BK234" s="230"/>
      <c r="BL234" s="230"/>
      <c r="BM234" s="230"/>
      <c r="BN234" s="230"/>
      <c r="BO234" s="230"/>
      <c r="BP234" s="231"/>
      <c r="BS234" s="4"/>
      <c r="BT234" s="4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07"/>
      <c r="CJ234" s="207"/>
      <c r="CK234" s="207"/>
      <c r="CL234" s="207"/>
      <c r="CM234" s="464"/>
      <c r="CN234" s="464"/>
      <c r="CO234" s="464"/>
      <c r="CP234" s="464"/>
      <c r="CQ234" s="464"/>
      <c r="CR234" s="464"/>
      <c r="CS234" s="464"/>
      <c r="CT234" s="464"/>
      <c r="CU234" s="464"/>
      <c r="CV234" s="464"/>
      <c r="CW234" s="464"/>
      <c r="CX234" s="464"/>
      <c r="CY234" s="464"/>
      <c r="CZ234" s="464"/>
      <c r="DA234" s="464"/>
    </row>
    <row r="235" spans="1:137" ht="8.25" customHeight="1">
      <c r="A235" s="356" t="s">
        <v>37</v>
      </c>
      <c r="B235" s="357"/>
      <c r="C235" s="357"/>
      <c r="D235" s="357"/>
      <c r="E235" s="357"/>
      <c r="F235" s="357"/>
      <c r="G235" s="357"/>
      <c r="H235" s="357"/>
      <c r="I235" s="357"/>
      <c r="J235" s="357"/>
      <c r="K235" s="358"/>
      <c r="L235" s="456" t="str">
        <f>IF(OR($EG$8&lt;&gt;3,$CF$23=""),"",$CF$25*100)</f>
        <v/>
      </c>
      <c r="M235" s="457"/>
      <c r="N235" s="457"/>
      <c r="O235" s="457"/>
      <c r="P235" s="457"/>
      <c r="Q235" s="457"/>
      <c r="R235" s="457"/>
      <c r="S235" s="457"/>
      <c r="T235" s="457"/>
      <c r="U235" s="457"/>
      <c r="V235" s="460" t="s">
        <v>34</v>
      </c>
      <c r="W235" s="460"/>
      <c r="X235" s="460"/>
      <c r="Y235" s="460"/>
      <c r="Z235" s="460"/>
      <c r="AA235" s="460"/>
      <c r="AB235" s="460"/>
      <c r="AC235" s="460"/>
      <c r="AD235" s="460"/>
      <c r="AE235" s="460"/>
      <c r="AF235" s="460"/>
      <c r="AG235" s="461"/>
      <c r="AO235" s="212"/>
      <c r="AP235" s="213"/>
      <c r="AQ235" s="213"/>
      <c r="AR235" s="213"/>
      <c r="AS235" s="213"/>
      <c r="AT235" s="213"/>
      <c r="AU235" s="213"/>
      <c r="AV235" s="213"/>
      <c r="AW235" s="206"/>
      <c r="AX235" s="206"/>
      <c r="AY235" s="224"/>
      <c r="AZ235" s="224"/>
      <c r="BA235" s="225"/>
      <c r="BB235" s="229"/>
      <c r="BC235" s="230"/>
      <c r="BD235" s="230"/>
      <c r="BE235" s="230"/>
      <c r="BF235" s="230"/>
      <c r="BG235" s="230"/>
      <c r="BH235" s="230"/>
      <c r="BI235" s="230"/>
      <c r="BJ235" s="230"/>
      <c r="BK235" s="230"/>
      <c r="BL235" s="230"/>
      <c r="BM235" s="230"/>
      <c r="BN235" s="230"/>
      <c r="BO235" s="230"/>
      <c r="BP235" s="231"/>
      <c r="BX235" s="207" t="s">
        <v>100</v>
      </c>
      <c r="BY235" s="207"/>
      <c r="BZ235" s="207"/>
      <c r="CA235" s="207"/>
      <c r="CB235" s="207"/>
      <c r="CC235" s="207"/>
      <c r="CD235" s="207"/>
      <c r="CE235" s="207"/>
      <c r="CF235" s="207"/>
      <c r="CG235" s="207"/>
      <c r="CH235" s="207"/>
      <c r="CI235" s="207"/>
      <c r="CJ235" s="207"/>
      <c r="CK235" s="207"/>
      <c r="CL235" s="207"/>
      <c r="CM235" s="464" t="str">
        <f>IF($EG$8&lt;3,IF($AJ$23="",0,$AJ$23),"")</f>
        <v/>
      </c>
      <c r="CN235" s="464"/>
      <c r="CO235" s="464"/>
      <c r="CP235" s="464"/>
      <c r="CQ235" s="464"/>
      <c r="CR235" s="464"/>
      <c r="CS235" s="464"/>
      <c r="CT235" s="464"/>
      <c r="CU235" s="464"/>
      <c r="CV235" s="464"/>
      <c r="CW235" s="464"/>
      <c r="CX235" s="464"/>
      <c r="CY235" s="464"/>
      <c r="CZ235" s="464"/>
      <c r="DA235" s="464"/>
    </row>
    <row r="236" spans="1:137" ht="8.25" customHeight="1">
      <c r="A236" s="359"/>
      <c r="B236" s="360"/>
      <c r="C236" s="360"/>
      <c r="D236" s="360"/>
      <c r="E236" s="360"/>
      <c r="F236" s="360"/>
      <c r="G236" s="360"/>
      <c r="H236" s="360"/>
      <c r="I236" s="360"/>
      <c r="J236" s="360"/>
      <c r="K236" s="361"/>
      <c r="L236" s="458"/>
      <c r="M236" s="459"/>
      <c r="N236" s="459"/>
      <c r="O236" s="459"/>
      <c r="P236" s="459"/>
      <c r="Q236" s="459"/>
      <c r="R236" s="459"/>
      <c r="S236" s="459"/>
      <c r="T236" s="459"/>
      <c r="U236" s="459"/>
      <c r="V236" s="462"/>
      <c r="W236" s="462"/>
      <c r="X236" s="462"/>
      <c r="Y236" s="462"/>
      <c r="Z236" s="462"/>
      <c r="AA236" s="462"/>
      <c r="AB236" s="462"/>
      <c r="AC236" s="462"/>
      <c r="AD236" s="462"/>
      <c r="AE236" s="462"/>
      <c r="AF236" s="462"/>
      <c r="AG236" s="463"/>
      <c r="AO236" s="454" t="s">
        <v>126</v>
      </c>
      <c r="AP236" s="454"/>
      <c r="AQ236" s="454"/>
      <c r="AR236" s="454"/>
      <c r="AS236" s="454"/>
      <c r="AT236" s="454"/>
      <c r="AU236" s="454"/>
      <c r="AV236" s="454"/>
      <c r="AW236" s="454"/>
      <c r="AX236" s="454"/>
      <c r="AY236" s="454"/>
      <c r="AZ236" s="454"/>
      <c r="BA236" s="454"/>
      <c r="BB236" s="455" t="str">
        <f>IF($EG$8=3,IF($DQ$19="","",$DQ$19),IF($AJ$26="","",$AJ$26))</f>
        <v/>
      </c>
      <c r="BC236" s="455"/>
      <c r="BD236" s="455"/>
      <c r="BE236" s="455"/>
      <c r="BF236" s="455"/>
      <c r="BG236" s="455"/>
      <c r="BH236" s="455"/>
      <c r="BI236" s="455"/>
      <c r="BJ236" s="455"/>
      <c r="BK236" s="455"/>
      <c r="BL236" s="455"/>
      <c r="BM236" s="455"/>
      <c r="BN236" s="455"/>
      <c r="BO236" s="455"/>
      <c r="BP236" s="455"/>
      <c r="BS236" s="4"/>
      <c r="BT236" s="4"/>
      <c r="BX236" s="207"/>
      <c r="BY236" s="207"/>
      <c r="BZ236" s="207"/>
      <c r="CA236" s="207"/>
      <c r="CB236" s="207"/>
      <c r="CC236" s="207"/>
      <c r="CD236" s="207"/>
      <c r="CE236" s="207"/>
      <c r="CF236" s="207"/>
      <c r="CG236" s="207"/>
      <c r="CH236" s="207"/>
      <c r="CI236" s="207"/>
      <c r="CJ236" s="207"/>
      <c r="CK236" s="207"/>
      <c r="CL236" s="207"/>
      <c r="CM236" s="464"/>
      <c r="CN236" s="464"/>
      <c r="CO236" s="464"/>
      <c r="CP236" s="464"/>
      <c r="CQ236" s="464"/>
      <c r="CR236" s="464"/>
      <c r="CS236" s="464"/>
      <c r="CT236" s="464"/>
      <c r="CU236" s="464"/>
      <c r="CV236" s="464"/>
      <c r="CW236" s="464"/>
      <c r="CX236" s="464"/>
      <c r="CY236" s="464"/>
      <c r="CZ236" s="464"/>
      <c r="DA236" s="464"/>
      <c r="DC236" s="4"/>
      <c r="DD236" s="4"/>
    </row>
    <row r="237" spans="1:137" ht="8.25" customHeight="1">
      <c r="A237" s="356" t="s">
        <v>38</v>
      </c>
      <c r="B237" s="357"/>
      <c r="C237" s="357"/>
      <c r="D237" s="357"/>
      <c r="E237" s="357"/>
      <c r="F237" s="357"/>
      <c r="G237" s="357"/>
      <c r="H237" s="357"/>
      <c r="I237" s="357"/>
      <c r="J237" s="357"/>
      <c r="K237" s="358"/>
      <c r="L237" s="469" t="str">
        <f>IF(OR($EG$8&lt;&gt;3,$CF$23=""),"",IF($EG$22=2,0,$CF$26*100))</f>
        <v/>
      </c>
      <c r="M237" s="470"/>
      <c r="N237" s="470"/>
      <c r="O237" s="470"/>
      <c r="P237" s="470"/>
      <c r="Q237" s="470"/>
      <c r="R237" s="470"/>
      <c r="S237" s="470"/>
      <c r="T237" s="470"/>
      <c r="U237" s="470"/>
      <c r="V237" s="471" t="s">
        <v>34</v>
      </c>
      <c r="W237" s="471"/>
      <c r="X237" s="471"/>
      <c r="Y237" s="471"/>
      <c r="Z237" s="471"/>
      <c r="AA237" s="471"/>
      <c r="AB237" s="471"/>
      <c r="AC237" s="471"/>
      <c r="AD237" s="471"/>
      <c r="AE237" s="471"/>
      <c r="AF237" s="471"/>
      <c r="AG237" s="472"/>
      <c r="AO237" s="454"/>
      <c r="AP237" s="454"/>
      <c r="AQ237" s="454"/>
      <c r="AR237" s="454"/>
      <c r="AS237" s="454"/>
      <c r="AT237" s="454"/>
      <c r="AU237" s="454"/>
      <c r="AV237" s="454"/>
      <c r="AW237" s="454"/>
      <c r="AX237" s="454"/>
      <c r="AY237" s="454"/>
      <c r="AZ237" s="454"/>
      <c r="BA237" s="454"/>
      <c r="BB237" s="455"/>
      <c r="BC237" s="455"/>
      <c r="BD237" s="455"/>
      <c r="BE237" s="455"/>
      <c r="BF237" s="455"/>
      <c r="BG237" s="455"/>
      <c r="BH237" s="455"/>
      <c r="BI237" s="455"/>
      <c r="BJ237" s="455"/>
      <c r="BK237" s="455"/>
      <c r="BL237" s="455"/>
      <c r="BM237" s="455"/>
      <c r="BN237" s="455"/>
      <c r="BO237" s="455"/>
      <c r="BP237" s="455"/>
      <c r="BX237" s="207" t="s">
        <v>109</v>
      </c>
      <c r="BY237" s="207"/>
      <c r="BZ237" s="207"/>
      <c r="CA237" s="207"/>
      <c r="CB237" s="207"/>
      <c r="CC237" s="207"/>
      <c r="CD237" s="207"/>
      <c r="CE237" s="207"/>
      <c r="CF237" s="207"/>
      <c r="CG237" s="207"/>
      <c r="CH237" s="207"/>
      <c r="CI237" s="207"/>
      <c r="CJ237" s="207"/>
      <c r="CK237" s="207"/>
      <c r="CL237" s="207"/>
      <c r="CM237" s="464" t="str">
        <f>IF($EG$8&lt;3,CM230-CM235,"")</f>
        <v/>
      </c>
      <c r="CN237" s="464"/>
      <c r="CO237" s="464"/>
      <c r="CP237" s="464"/>
      <c r="CQ237" s="464"/>
      <c r="CR237" s="464"/>
      <c r="CS237" s="464"/>
      <c r="CT237" s="464"/>
      <c r="CU237" s="464"/>
      <c r="CV237" s="464"/>
      <c r="CW237" s="464"/>
      <c r="CX237" s="464"/>
      <c r="CY237" s="464"/>
      <c r="CZ237" s="464"/>
      <c r="DA237" s="464"/>
    </row>
    <row r="238" spans="1:137" ht="8.25" customHeight="1">
      <c r="A238" s="359"/>
      <c r="B238" s="360"/>
      <c r="C238" s="360"/>
      <c r="D238" s="360"/>
      <c r="E238" s="360"/>
      <c r="F238" s="360"/>
      <c r="G238" s="360"/>
      <c r="H238" s="360"/>
      <c r="I238" s="360"/>
      <c r="J238" s="360"/>
      <c r="K238" s="361"/>
      <c r="L238" s="458"/>
      <c r="M238" s="459"/>
      <c r="N238" s="459"/>
      <c r="O238" s="459"/>
      <c r="P238" s="459"/>
      <c r="Q238" s="459"/>
      <c r="R238" s="459"/>
      <c r="S238" s="459"/>
      <c r="T238" s="459"/>
      <c r="U238" s="459"/>
      <c r="V238" s="462"/>
      <c r="W238" s="462"/>
      <c r="X238" s="462"/>
      <c r="Y238" s="462"/>
      <c r="Z238" s="462"/>
      <c r="AA238" s="462"/>
      <c r="AB238" s="462"/>
      <c r="AC238" s="462"/>
      <c r="AD238" s="462"/>
      <c r="AE238" s="462"/>
      <c r="AF238" s="462"/>
      <c r="AG238" s="463"/>
      <c r="AO238" s="454"/>
      <c r="AP238" s="454"/>
      <c r="AQ238" s="454"/>
      <c r="AR238" s="454"/>
      <c r="AS238" s="454"/>
      <c r="AT238" s="454"/>
      <c r="AU238" s="454"/>
      <c r="AV238" s="454"/>
      <c r="AW238" s="454"/>
      <c r="AX238" s="454"/>
      <c r="AY238" s="454"/>
      <c r="AZ238" s="454"/>
      <c r="BA238" s="454"/>
      <c r="BB238" s="455"/>
      <c r="BC238" s="455"/>
      <c r="BD238" s="455"/>
      <c r="BE238" s="455"/>
      <c r="BF238" s="455"/>
      <c r="BG238" s="455"/>
      <c r="BH238" s="455"/>
      <c r="BI238" s="455"/>
      <c r="BJ238" s="455"/>
      <c r="BK238" s="455"/>
      <c r="BL238" s="455"/>
      <c r="BM238" s="455"/>
      <c r="BN238" s="455"/>
      <c r="BO238" s="455"/>
      <c r="BP238" s="455"/>
      <c r="BX238" s="207"/>
      <c r="BY238" s="207"/>
      <c r="BZ238" s="207"/>
      <c r="CA238" s="207"/>
      <c r="CB238" s="207"/>
      <c r="CC238" s="207"/>
      <c r="CD238" s="207"/>
      <c r="CE238" s="207"/>
      <c r="CF238" s="207"/>
      <c r="CG238" s="207"/>
      <c r="CH238" s="207"/>
      <c r="CI238" s="207"/>
      <c r="CJ238" s="207"/>
      <c r="CK238" s="207"/>
      <c r="CL238" s="207"/>
      <c r="CM238" s="464"/>
      <c r="CN238" s="464"/>
      <c r="CO238" s="464"/>
      <c r="CP238" s="464"/>
      <c r="CQ238" s="464"/>
      <c r="CR238" s="464"/>
      <c r="CS238" s="464"/>
      <c r="CT238" s="464"/>
      <c r="CU238" s="464"/>
      <c r="CV238" s="464"/>
      <c r="CW238" s="464"/>
      <c r="CX238" s="464"/>
      <c r="CY238" s="464"/>
      <c r="CZ238" s="464"/>
      <c r="DA238" s="464"/>
    </row>
    <row r="239" spans="1:137" ht="10.5" customHeight="1">
      <c r="A239" s="59"/>
    </row>
    <row r="240" spans="1:137" s="4" customFormat="1" ht="13.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14"/>
      <c r="BJ240" s="14"/>
      <c r="BK240" s="14"/>
      <c r="BL240" s="14"/>
      <c r="BM240" s="14"/>
      <c r="BN240" s="14"/>
      <c r="BO240" s="14"/>
      <c r="BP240" s="14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EG240" s="95"/>
    </row>
    <row r="241" spans="1:115" ht="12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"/>
      <c r="BJ241" s="6"/>
      <c r="BK241" s="6"/>
      <c r="BL241" s="6"/>
      <c r="BM241" s="6"/>
      <c r="BN241" s="6"/>
      <c r="BO241" s="6"/>
      <c r="BP241" s="6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</row>
    <row r="242" spans="1:115" ht="12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"/>
      <c r="BJ242" s="6"/>
      <c r="BK242" s="6"/>
      <c r="BL242" s="6"/>
      <c r="BM242" s="6"/>
      <c r="BN242" s="6"/>
      <c r="BO242" s="6"/>
      <c r="BP242" s="6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</row>
    <row r="243" spans="1:115" ht="12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"/>
      <c r="BJ243" s="6"/>
      <c r="BK243" s="6"/>
      <c r="BL243" s="6"/>
      <c r="BM243" s="6"/>
      <c r="BN243" s="6"/>
      <c r="BO243" s="6"/>
      <c r="BP243" s="6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</row>
    <row r="244" spans="1:115" ht="12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"/>
      <c r="BJ244" s="6"/>
      <c r="BK244" s="6"/>
      <c r="BL244" s="6"/>
      <c r="BM244" s="6"/>
      <c r="BN244" s="6"/>
      <c r="BO244" s="6"/>
      <c r="BP244" s="6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</row>
  </sheetData>
  <sheetProtection algorithmName="SHA-512" hashValue="EnOJb1E+PFtm8/99ncl/IzV9tWdxCYl9TN4H7Hs0X3sOzbd0kjbiwwv1fSa0sQ15JD3ybjHof5sUVSuwTBnZeQ==" saltValue="oQ2Q7LuJnRnhQ3hHRshnKQ==" spinCount="100000" sheet="1" objects="1" scenarios="1" selectLockedCells="1"/>
  <mergeCells count="670">
    <mergeCell ref="A167:DK167"/>
    <mergeCell ref="A168:DK168"/>
    <mergeCell ref="A169:DK169"/>
    <mergeCell ref="BZ211:DK212"/>
    <mergeCell ref="A233:K234"/>
    <mergeCell ref="L233:U234"/>
    <mergeCell ref="V233:AG234"/>
    <mergeCell ref="AO233:AV235"/>
    <mergeCell ref="AW233:AX235"/>
    <mergeCell ref="AY233:BA235"/>
    <mergeCell ref="BB233:BP235"/>
    <mergeCell ref="BX233:CL234"/>
    <mergeCell ref="CM233:DA234"/>
    <mergeCell ref="A235:K236"/>
    <mergeCell ref="L235:U236"/>
    <mergeCell ref="V235:AG236"/>
    <mergeCell ref="BX235:CL236"/>
    <mergeCell ref="CM235:DA236"/>
    <mergeCell ref="AO236:BA238"/>
    <mergeCell ref="BB236:BP238"/>
    <mergeCell ref="A237:K238"/>
    <mergeCell ref="L237:U238"/>
    <mergeCell ref="V237:AG238"/>
    <mergeCell ref="BX237:CL238"/>
    <mergeCell ref="CM237:DA238"/>
    <mergeCell ref="AO230:BA232"/>
    <mergeCell ref="BB230:BP232"/>
    <mergeCell ref="BX230:CL232"/>
    <mergeCell ref="CM230:DA232"/>
    <mergeCell ref="A231:K232"/>
    <mergeCell ref="L231:U232"/>
    <mergeCell ref="V231:W232"/>
    <mergeCell ref="X231:AG232"/>
    <mergeCell ref="AI231:AM232"/>
    <mergeCell ref="DB224:DK226"/>
    <mergeCell ref="A227:K229"/>
    <mergeCell ref="L227:AG229"/>
    <mergeCell ref="AH227:AN229"/>
    <mergeCell ref="AO227:AQ229"/>
    <mergeCell ref="AR227:BA229"/>
    <mergeCell ref="BB227:BP229"/>
    <mergeCell ref="BQ227:BW229"/>
    <mergeCell ref="BX227:CL229"/>
    <mergeCell ref="CM227:DA229"/>
    <mergeCell ref="DB227:DK229"/>
    <mergeCell ref="A224:K226"/>
    <mergeCell ref="L224:AG226"/>
    <mergeCell ref="AH224:AN226"/>
    <mergeCell ref="AO224:AQ226"/>
    <mergeCell ref="AR224:BA226"/>
    <mergeCell ref="BB224:BP226"/>
    <mergeCell ref="BQ224:BW226"/>
    <mergeCell ref="BX224:CL226"/>
    <mergeCell ref="CM224:DA226"/>
    <mergeCell ref="DB218:DK220"/>
    <mergeCell ref="A221:K223"/>
    <mergeCell ref="L221:AG223"/>
    <mergeCell ref="AH221:AN223"/>
    <mergeCell ref="AO221:AQ223"/>
    <mergeCell ref="AR221:BA223"/>
    <mergeCell ref="BB221:BP223"/>
    <mergeCell ref="BQ221:BW223"/>
    <mergeCell ref="BX221:CL223"/>
    <mergeCell ref="CM221:DA223"/>
    <mergeCell ref="DB221:DK223"/>
    <mergeCell ref="A218:K220"/>
    <mergeCell ref="L218:AG220"/>
    <mergeCell ref="AH218:AN220"/>
    <mergeCell ref="AO218:AQ220"/>
    <mergeCell ref="AR218:BA220"/>
    <mergeCell ref="BB218:BP220"/>
    <mergeCell ref="BQ218:BW220"/>
    <mergeCell ref="BX218:CL220"/>
    <mergeCell ref="CM218:DA220"/>
    <mergeCell ref="DB154:DK156"/>
    <mergeCell ref="A215:K217"/>
    <mergeCell ref="L215:AG217"/>
    <mergeCell ref="AH215:AN217"/>
    <mergeCell ref="AO215:AQ217"/>
    <mergeCell ref="AR215:BA217"/>
    <mergeCell ref="BB215:BP217"/>
    <mergeCell ref="BQ215:BW217"/>
    <mergeCell ref="BX215:CL217"/>
    <mergeCell ref="CM215:DA217"/>
    <mergeCell ref="DB215:DK217"/>
    <mergeCell ref="BZ183:DG185"/>
    <mergeCell ref="BZ186:DG189"/>
    <mergeCell ref="BZ190:DK195"/>
    <mergeCell ref="BZ196:DK202"/>
    <mergeCell ref="BZ203:DK210"/>
    <mergeCell ref="A160:K161"/>
    <mergeCell ref="L160:U161"/>
    <mergeCell ref="V160:AG161"/>
    <mergeCell ref="AO160:AV162"/>
    <mergeCell ref="AW160:AX162"/>
    <mergeCell ref="AY160:BA162"/>
    <mergeCell ref="BB160:BP162"/>
    <mergeCell ref="BX160:CL161"/>
    <mergeCell ref="CM160:DA161"/>
    <mergeCell ref="A162:K163"/>
    <mergeCell ref="L162:U163"/>
    <mergeCell ref="V162:AG163"/>
    <mergeCell ref="BX162:CL163"/>
    <mergeCell ref="CM162:DA163"/>
    <mergeCell ref="AO163:BA165"/>
    <mergeCell ref="BB163:BP165"/>
    <mergeCell ref="A164:K165"/>
    <mergeCell ref="L164:U165"/>
    <mergeCell ref="V164:AG165"/>
    <mergeCell ref="BX164:CL165"/>
    <mergeCell ref="CM164:DA165"/>
    <mergeCell ref="AO157:BA159"/>
    <mergeCell ref="BB157:BP159"/>
    <mergeCell ref="BX157:CL159"/>
    <mergeCell ref="CM157:DA159"/>
    <mergeCell ref="A158:K159"/>
    <mergeCell ref="L158:U159"/>
    <mergeCell ref="V158:W159"/>
    <mergeCell ref="X158:AG159"/>
    <mergeCell ref="AI158:AM159"/>
    <mergeCell ref="A154:K156"/>
    <mergeCell ref="L154:AG156"/>
    <mergeCell ref="AH154:AN156"/>
    <mergeCell ref="AO154:AQ156"/>
    <mergeCell ref="AR154:BA156"/>
    <mergeCell ref="BB154:BP156"/>
    <mergeCell ref="BQ154:BW156"/>
    <mergeCell ref="BX154:CL156"/>
    <mergeCell ref="CM154:DA156"/>
    <mergeCell ref="A151:K153"/>
    <mergeCell ref="L151:AG153"/>
    <mergeCell ref="AH151:AN153"/>
    <mergeCell ref="AO151:AQ153"/>
    <mergeCell ref="AR151:BA153"/>
    <mergeCell ref="BB151:BP153"/>
    <mergeCell ref="BQ151:BW153"/>
    <mergeCell ref="BX151:CL153"/>
    <mergeCell ref="CM151:DA153"/>
    <mergeCell ref="A148:K150"/>
    <mergeCell ref="L148:AG150"/>
    <mergeCell ref="AH148:AN150"/>
    <mergeCell ref="AO148:AQ150"/>
    <mergeCell ref="AR148:BA150"/>
    <mergeCell ref="BB148:BP150"/>
    <mergeCell ref="BQ148:BW150"/>
    <mergeCell ref="BX148:CL150"/>
    <mergeCell ref="CM148:DA150"/>
    <mergeCell ref="A145:K147"/>
    <mergeCell ref="L145:AG147"/>
    <mergeCell ref="AH145:AN147"/>
    <mergeCell ref="AO145:AQ147"/>
    <mergeCell ref="AR145:BA147"/>
    <mergeCell ref="BB145:BP147"/>
    <mergeCell ref="BQ145:BW147"/>
    <mergeCell ref="BX145:CL147"/>
    <mergeCell ref="CM145:DA147"/>
    <mergeCell ref="A142:K144"/>
    <mergeCell ref="L142:AG144"/>
    <mergeCell ref="AH142:AN144"/>
    <mergeCell ref="AO142:AQ144"/>
    <mergeCell ref="AR142:BA144"/>
    <mergeCell ref="BB142:BP144"/>
    <mergeCell ref="BQ142:BW144"/>
    <mergeCell ref="BX142:CL144"/>
    <mergeCell ref="CM142:DA144"/>
    <mergeCell ref="T2:V2"/>
    <mergeCell ref="CI38:DK40"/>
    <mergeCell ref="AY62:CB67"/>
    <mergeCell ref="AY135:CB140"/>
    <mergeCell ref="CC67:CU67"/>
    <mergeCell ref="CI111:DK113"/>
    <mergeCell ref="CV114:DK116"/>
    <mergeCell ref="CV122:DK123"/>
    <mergeCell ref="CV133:DK136"/>
    <mergeCell ref="CV137:DK140"/>
    <mergeCell ref="CC140:CU140"/>
    <mergeCell ref="CC122:CN126"/>
    <mergeCell ref="CO122:CQ126"/>
    <mergeCell ref="CR122:CU126"/>
    <mergeCell ref="CV127:CW128"/>
    <mergeCell ref="CX127:CX128"/>
    <mergeCell ref="CY127:CY128"/>
    <mergeCell ref="CZ127:DA128"/>
    <mergeCell ref="DB127:DC128"/>
    <mergeCell ref="DD127:DE128"/>
    <mergeCell ref="CC117:CU121"/>
    <mergeCell ref="CV117:CW117"/>
    <mergeCell ref="CZ117:DA117"/>
    <mergeCell ref="DB117:DC117"/>
    <mergeCell ref="A203:G204"/>
    <mergeCell ref="H203:AR204"/>
    <mergeCell ref="AS203:AS204"/>
    <mergeCell ref="AV198:BA200"/>
    <mergeCell ref="BB198:BC200"/>
    <mergeCell ref="BD198:BE200"/>
    <mergeCell ref="BF198:BG200"/>
    <mergeCell ref="BH198:BI200"/>
    <mergeCell ref="A200:F201"/>
    <mergeCell ref="G200:Z201"/>
    <mergeCell ref="AA200:AH201"/>
    <mergeCell ref="AI200:AS201"/>
    <mergeCell ref="AV202:BA204"/>
    <mergeCell ref="BB202:BC204"/>
    <mergeCell ref="BD202:BE204"/>
    <mergeCell ref="BF202:BG204"/>
    <mergeCell ref="A195:D197"/>
    <mergeCell ref="E195:O197"/>
    <mergeCell ref="P195:R197"/>
    <mergeCell ref="S195:AE197"/>
    <mergeCell ref="AF195:AH197"/>
    <mergeCell ref="AI195:AS197"/>
    <mergeCell ref="AV194:BA196"/>
    <mergeCell ref="BB194:BC196"/>
    <mergeCell ref="BD194:BE196"/>
    <mergeCell ref="A190:D194"/>
    <mergeCell ref="E190:AS194"/>
    <mergeCell ref="AV190:BA192"/>
    <mergeCell ref="BB190:BC192"/>
    <mergeCell ref="BD190:BE192"/>
    <mergeCell ref="BF194:BG196"/>
    <mergeCell ref="BH194:BI196"/>
    <mergeCell ref="BJ194:BK196"/>
    <mergeCell ref="BL194:BM196"/>
    <mergeCell ref="BN194:BO196"/>
    <mergeCell ref="BP194:BQ196"/>
    <mergeCell ref="BR194:BS196"/>
    <mergeCell ref="BT194:BU196"/>
    <mergeCell ref="BV194:BW196"/>
    <mergeCell ref="BF190:BG192"/>
    <mergeCell ref="BH190:BI192"/>
    <mergeCell ref="BJ190:BK192"/>
    <mergeCell ref="BL190:BM192"/>
    <mergeCell ref="AU103:AZ106"/>
    <mergeCell ref="BA103:BV106"/>
    <mergeCell ref="A176:AE178"/>
    <mergeCell ref="AU176:AZ179"/>
    <mergeCell ref="BA176:BV179"/>
    <mergeCell ref="A186:D189"/>
    <mergeCell ref="E186:AS189"/>
    <mergeCell ref="AV133:AX140"/>
    <mergeCell ref="AY133:CB134"/>
    <mergeCell ref="A122:D124"/>
    <mergeCell ref="E122:O124"/>
    <mergeCell ref="P122:R124"/>
    <mergeCell ref="S122:AE124"/>
    <mergeCell ref="AF122:AH124"/>
    <mergeCell ref="AI122:AS124"/>
    <mergeCell ref="A117:D121"/>
    <mergeCell ref="E117:AS121"/>
    <mergeCell ref="AV117:BA119"/>
    <mergeCell ref="BB117:BC119"/>
    <mergeCell ref="BD117:BE119"/>
    <mergeCell ref="CZ176:DK178"/>
    <mergeCell ref="AV180:BC182"/>
    <mergeCell ref="BD180:BF182"/>
    <mergeCell ref="BG180:BK182"/>
    <mergeCell ref="BL180:BN182"/>
    <mergeCell ref="BO180:BS182"/>
    <mergeCell ref="BT180:BV182"/>
    <mergeCell ref="A181:AE182"/>
    <mergeCell ref="A184:D185"/>
    <mergeCell ref="E184:U185"/>
    <mergeCell ref="CC133:CU136"/>
    <mergeCell ref="A137:D140"/>
    <mergeCell ref="E137:AS140"/>
    <mergeCell ref="CC137:CU139"/>
    <mergeCell ref="A127:F128"/>
    <mergeCell ref="G127:Z128"/>
    <mergeCell ref="AA127:AH128"/>
    <mergeCell ref="AI127:AS128"/>
    <mergeCell ref="A130:G131"/>
    <mergeCell ref="H130:AR131"/>
    <mergeCell ref="AS130:AS131"/>
    <mergeCell ref="A133:D136"/>
    <mergeCell ref="E133:AS136"/>
    <mergeCell ref="AV129:BA131"/>
    <mergeCell ref="AV125:BA127"/>
    <mergeCell ref="BB125:BC127"/>
    <mergeCell ref="BD125:BE127"/>
    <mergeCell ref="BF125:BG127"/>
    <mergeCell ref="BH125:BI127"/>
    <mergeCell ref="CC127:CU131"/>
    <mergeCell ref="BB129:BC131"/>
    <mergeCell ref="BD129:BE131"/>
    <mergeCell ref="BF129:BG131"/>
    <mergeCell ref="DF117:DG117"/>
    <mergeCell ref="DH117:DI117"/>
    <mergeCell ref="DJ117:DK117"/>
    <mergeCell ref="CV119:DK121"/>
    <mergeCell ref="BN121:BO123"/>
    <mergeCell ref="BP121:BQ123"/>
    <mergeCell ref="BR121:BS123"/>
    <mergeCell ref="BT121:BU123"/>
    <mergeCell ref="BV121:BW123"/>
    <mergeCell ref="BZ108:CB131"/>
    <mergeCell ref="CC108:DK110"/>
    <mergeCell ref="CV129:DK131"/>
    <mergeCell ref="DD117:DE117"/>
    <mergeCell ref="CV124:DK126"/>
    <mergeCell ref="DF127:DG128"/>
    <mergeCell ref="DH127:DI128"/>
    <mergeCell ref="DJ127:DK128"/>
    <mergeCell ref="BL107:BN109"/>
    <mergeCell ref="BO107:BS109"/>
    <mergeCell ref="BT107:BV109"/>
    <mergeCell ref="DD54:DE55"/>
    <mergeCell ref="DF54:DG55"/>
    <mergeCell ref="DH54:DI55"/>
    <mergeCell ref="CV44:CW44"/>
    <mergeCell ref="BP48:BQ50"/>
    <mergeCell ref="CZ44:DA44"/>
    <mergeCell ref="E111:U112"/>
    <mergeCell ref="CC111:CH112"/>
    <mergeCell ref="A113:D116"/>
    <mergeCell ref="E113:AS116"/>
    <mergeCell ref="AV113:BA115"/>
    <mergeCell ref="BB113:BC115"/>
    <mergeCell ref="BD113:BE115"/>
    <mergeCell ref="BF113:BG115"/>
    <mergeCell ref="BH113:BI115"/>
    <mergeCell ref="BJ113:BK115"/>
    <mergeCell ref="BL113:BM115"/>
    <mergeCell ref="BN113:BO115"/>
    <mergeCell ref="BP113:BQ115"/>
    <mergeCell ref="BR113:BS115"/>
    <mergeCell ref="BT113:BU115"/>
    <mergeCell ref="CC113:CH113"/>
    <mergeCell ref="CC114:CU116"/>
    <mergeCell ref="A111:D112"/>
    <mergeCell ref="DE81:DK83"/>
    <mergeCell ref="CM72:DA74"/>
    <mergeCell ref="CM75:DA77"/>
    <mergeCell ref="CM78:DA80"/>
    <mergeCell ref="CM87:DA88"/>
    <mergeCell ref="DB44:DC44"/>
    <mergeCell ref="DD44:DE44"/>
    <mergeCell ref="DF44:DG44"/>
    <mergeCell ref="DH44:DI44"/>
    <mergeCell ref="DJ44:DK44"/>
    <mergeCell ref="DB72:DD74"/>
    <mergeCell ref="CY54:CY55"/>
    <mergeCell ref="CZ54:DA55"/>
    <mergeCell ref="CV56:DK58"/>
    <mergeCell ref="DJ54:DK55"/>
    <mergeCell ref="CV60:DK63"/>
    <mergeCell ref="CV64:DK67"/>
    <mergeCell ref="DE69:DK71"/>
    <mergeCell ref="DB69:DD71"/>
    <mergeCell ref="DE72:DK74"/>
    <mergeCell ref="CM81:DA83"/>
    <mergeCell ref="CM84:DA86"/>
    <mergeCell ref="CV49:DK50"/>
    <mergeCell ref="CV46:DK48"/>
    <mergeCell ref="DB142:DK144"/>
    <mergeCell ref="DB145:DK147"/>
    <mergeCell ref="DB148:DK150"/>
    <mergeCell ref="DB151:DK153"/>
    <mergeCell ref="CV41:DK43"/>
    <mergeCell ref="CC44:CU48"/>
    <mergeCell ref="H57:AR58"/>
    <mergeCell ref="A206:D209"/>
    <mergeCell ref="E206:AS209"/>
    <mergeCell ref="BQ69:BW71"/>
    <mergeCell ref="BQ72:BW74"/>
    <mergeCell ref="A81:K83"/>
    <mergeCell ref="L81:AG83"/>
    <mergeCell ref="AH81:AN83"/>
    <mergeCell ref="AO81:AQ83"/>
    <mergeCell ref="AR81:BA83"/>
    <mergeCell ref="BB81:BP83"/>
    <mergeCell ref="A78:K80"/>
    <mergeCell ref="L78:AG80"/>
    <mergeCell ref="AH78:AN80"/>
    <mergeCell ref="AO78:AQ80"/>
    <mergeCell ref="AR78:BA80"/>
    <mergeCell ref="BB78:BP80"/>
    <mergeCell ref="CW99:DK102"/>
    <mergeCell ref="A108:AE109"/>
    <mergeCell ref="BD34:BF36"/>
    <mergeCell ref="BG34:BK36"/>
    <mergeCell ref="BL34:BN36"/>
    <mergeCell ref="AV107:BC109"/>
    <mergeCell ref="BD107:BF109"/>
    <mergeCell ref="BG107:BK109"/>
    <mergeCell ref="BR48:BS50"/>
    <mergeCell ref="BT48:BU50"/>
    <mergeCell ref="BN40:BO42"/>
    <mergeCell ref="BP40:BQ42"/>
    <mergeCell ref="P49:R51"/>
    <mergeCell ref="AA54:AH55"/>
    <mergeCell ref="A49:D51"/>
    <mergeCell ref="AO72:AQ74"/>
    <mergeCell ref="A44:D48"/>
    <mergeCell ref="A95:DK95"/>
    <mergeCell ref="A94:DK94"/>
    <mergeCell ref="A96:DK96"/>
    <mergeCell ref="CC35:DK37"/>
    <mergeCell ref="E49:O51"/>
    <mergeCell ref="E38:U39"/>
    <mergeCell ref="BV48:BW50"/>
    <mergeCell ref="BL40:BM42"/>
    <mergeCell ref="CZ103:DK105"/>
    <mergeCell ref="CC38:CH39"/>
    <mergeCell ref="AV34:BC36"/>
    <mergeCell ref="A103:AE105"/>
    <mergeCell ref="A98:K98"/>
    <mergeCell ref="L98:V98"/>
    <mergeCell ref="AH98:AX98"/>
    <mergeCell ref="AY98:BH98"/>
    <mergeCell ref="W99:AG102"/>
    <mergeCell ref="CC54:CU58"/>
    <mergeCell ref="BH44:BI46"/>
    <mergeCell ref="BL44:BM46"/>
    <mergeCell ref="BD44:BE46"/>
    <mergeCell ref="BB44:BC46"/>
    <mergeCell ref="BJ44:BK46"/>
    <mergeCell ref="CC40:CH40"/>
    <mergeCell ref="CC41:CU43"/>
    <mergeCell ref="A35:AE36"/>
    <mergeCell ref="E40:AS43"/>
    <mergeCell ref="AI49:AS51"/>
    <mergeCell ref="E44:AS48"/>
    <mergeCell ref="AV48:BA50"/>
    <mergeCell ref="CV54:CW55"/>
    <mergeCell ref="CX54:CX55"/>
    <mergeCell ref="BT34:BV36"/>
    <mergeCell ref="A40:D43"/>
    <mergeCell ref="AV40:BA42"/>
    <mergeCell ref="BB40:BC42"/>
    <mergeCell ref="BD40:BE42"/>
    <mergeCell ref="BF40:BG42"/>
    <mergeCell ref="BH40:BI42"/>
    <mergeCell ref="BJ40:BK42"/>
    <mergeCell ref="A38:D39"/>
    <mergeCell ref="BR40:BS42"/>
    <mergeCell ref="BT40:BU42"/>
    <mergeCell ref="BO34:BS36"/>
    <mergeCell ref="CW98:DK98"/>
    <mergeCell ref="CM91:DA92"/>
    <mergeCell ref="A75:K77"/>
    <mergeCell ref="L75:AG77"/>
    <mergeCell ref="AH75:AN77"/>
    <mergeCell ref="AO75:AQ77"/>
    <mergeCell ref="AR75:BA77"/>
    <mergeCell ref="BB75:BP77"/>
    <mergeCell ref="W98:AG98"/>
    <mergeCell ref="CM89:DA90"/>
    <mergeCell ref="A91:K92"/>
    <mergeCell ref="L91:U92"/>
    <mergeCell ref="V91:AG92"/>
    <mergeCell ref="A87:K88"/>
    <mergeCell ref="L87:U88"/>
    <mergeCell ref="V87:AG88"/>
    <mergeCell ref="AO84:BA86"/>
    <mergeCell ref="BB84:BP86"/>
    <mergeCell ref="BX84:CL86"/>
    <mergeCell ref="DB75:DD77"/>
    <mergeCell ref="DE75:DK77"/>
    <mergeCell ref="DB78:DD80"/>
    <mergeCell ref="DE78:DK80"/>
    <mergeCell ref="DB81:DD83"/>
    <mergeCell ref="A99:K102"/>
    <mergeCell ref="L99:V102"/>
    <mergeCell ref="AH99:AX102"/>
    <mergeCell ref="AY99:BH102"/>
    <mergeCell ref="BQ99:CA102"/>
    <mergeCell ref="CB99:CL102"/>
    <mergeCell ref="BQ98:CA98"/>
    <mergeCell ref="CB98:CL98"/>
    <mergeCell ref="AO90:BA92"/>
    <mergeCell ref="BB90:BP92"/>
    <mergeCell ref="BX91:CL92"/>
    <mergeCell ref="A89:K90"/>
    <mergeCell ref="L89:U90"/>
    <mergeCell ref="V89:AG90"/>
    <mergeCell ref="A72:K74"/>
    <mergeCell ref="L72:AG74"/>
    <mergeCell ref="AH72:AN74"/>
    <mergeCell ref="BX69:CL71"/>
    <mergeCell ref="CM69:DA71"/>
    <mergeCell ref="A60:D63"/>
    <mergeCell ref="E60:AS63"/>
    <mergeCell ref="AV52:BA54"/>
    <mergeCell ref="A69:K71"/>
    <mergeCell ref="L69:AG71"/>
    <mergeCell ref="AH69:AN71"/>
    <mergeCell ref="AO69:AQ71"/>
    <mergeCell ref="AR69:BA71"/>
    <mergeCell ref="BB69:BP71"/>
    <mergeCell ref="A64:D67"/>
    <mergeCell ref="A54:F55"/>
    <mergeCell ref="AR72:BA74"/>
    <mergeCell ref="BB72:BP74"/>
    <mergeCell ref="AS57:AS58"/>
    <mergeCell ref="BX72:CL74"/>
    <mergeCell ref="AI54:AS55"/>
    <mergeCell ref="CC49:CN53"/>
    <mergeCell ref="CR49:CU53"/>
    <mergeCell ref="CO49:CQ53"/>
    <mergeCell ref="S49:AE51"/>
    <mergeCell ref="AF49:AH51"/>
    <mergeCell ref="A57:G58"/>
    <mergeCell ref="BB52:BC54"/>
    <mergeCell ref="BD52:BE54"/>
    <mergeCell ref="CC60:CU63"/>
    <mergeCell ref="G54:Z55"/>
    <mergeCell ref="V85:W86"/>
    <mergeCell ref="X85:AG86"/>
    <mergeCell ref="AI85:AM86"/>
    <mergeCell ref="AV60:AX67"/>
    <mergeCell ref="BZ35:CB58"/>
    <mergeCell ref="CC64:CU66"/>
    <mergeCell ref="BB56:BC58"/>
    <mergeCell ref="BD56:BE58"/>
    <mergeCell ref="BF56:BG58"/>
    <mergeCell ref="AY60:CB61"/>
    <mergeCell ref="BQ75:BW77"/>
    <mergeCell ref="BX75:CL77"/>
    <mergeCell ref="E64:AS67"/>
    <mergeCell ref="AV56:BA58"/>
    <mergeCell ref="A85:K86"/>
    <mergeCell ref="L85:U86"/>
    <mergeCell ref="BQ78:BW80"/>
    <mergeCell ref="A30:AE32"/>
    <mergeCell ref="CZ30:DK32"/>
    <mergeCell ref="C22:AI22"/>
    <mergeCell ref="BP22:CE22"/>
    <mergeCell ref="C26:AI26"/>
    <mergeCell ref="AJ22:AZ22"/>
    <mergeCell ref="AJ23:AZ23"/>
    <mergeCell ref="AJ24:AZ24"/>
    <mergeCell ref="AJ26:AZ26"/>
    <mergeCell ref="AJ25:AL25"/>
    <mergeCell ref="AO25:AZ25"/>
    <mergeCell ref="AM25:AN25"/>
    <mergeCell ref="BP24:CE24"/>
    <mergeCell ref="BP25:CE25"/>
    <mergeCell ref="BA30:BV33"/>
    <mergeCell ref="CF23:CV23"/>
    <mergeCell ref="CF24:CV24"/>
    <mergeCell ref="AU30:AZ33"/>
    <mergeCell ref="BP26:CE26"/>
    <mergeCell ref="CF25:CV25"/>
    <mergeCell ref="CF26:CV26"/>
    <mergeCell ref="CF22:ED22"/>
    <mergeCell ref="C23:AI23"/>
    <mergeCell ref="C24:AI24"/>
    <mergeCell ref="DQ19:ED19"/>
    <mergeCell ref="AJ16:AZ16"/>
    <mergeCell ref="S15:AD15"/>
    <mergeCell ref="AE15:AF15"/>
    <mergeCell ref="AG15:AI15"/>
    <mergeCell ref="S16:AD16"/>
    <mergeCell ref="DQ17:ED17"/>
    <mergeCell ref="DQ18:DS18"/>
    <mergeCell ref="DT18:DU18"/>
    <mergeCell ref="DV18:ED18"/>
    <mergeCell ref="AE16:AF16"/>
    <mergeCell ref="AG16:AI16"/>
    <mergeCell ref="CW19:DP19"/>
    <mergeCell ref="AJ18:AZ18"/>
    <mergeCell ref="AJ19:AZ19"/>
    <mergeCell ref="C19:AI19"/>
    <mergeCell ref="S18:AD18"/>
    <mergeCell ref="BP16:BZ16"/>
    <mergeCell ref="AJ15:AZ15"/>
    <mergeCell ref="BP15:BZ15"/>
    <mergeCell ref="S13:Y13"/>
    <mergeCell ref="S14:AI14"/>
    <mergeCell ref="S12:BL12"/>
    <mergeCell ref="AJ17:AZ17"/>
    <mergeCell ref="C25:AI25"/>
    <mergeCell ref="BP23:CE23"/>
    <mergeCell ref="CA14:CV14"/>
    <mergeCell ref="AJ14:AZ14"/>
    <mergeCell ref="BP14:BZ14"/>
    <mergeCell ref="C17:R17"/>
    <mergeCell ref="C18:R18"/>
    <mergeCell ref="C6:R6"/>
    <mergeCell ref="C7:R7"/>
    <mergeCell ref="C8:R8"/>
    <mergeCell ref="C11:R11"/>
    <mergeCell ref="C12:R12"/>
    <mergeCell ref="C13:R13"/>
    <mergeCell ref="C14:R14"/>
    <mergeCell ref="C15:R15"/>
    <mergeCell ref="C16:R16"/>
    <mergeCell ref="DI12:DP12"/>
    <mergeCell ref="CW18:DP18"/>
    <mergeCell ref="Z6:AB6"/>
    <mergeCell ref="AC6:AF6"/>
    <mergeCell ref="AG6:AI6"/>
    <mergeCell ref="AJ6:AM6"/>
    <mergeCell ref="AN6:AO6"/>
    <mergeCell ref="S6:Y6"/>
    <mergeCell ref="S8:BM8"/>
    <mergeCell ref="CW17:DP17"/>
    <mergeCell ref="AE18:AF18"/>
    <mergeCell ref="AG18:AI18"/>
    <mergeCell ref="AE17:AF17"/>
    <mergeCell ref="AG17:AI17"/>
    <mergeCell ref="S17:AD17"/>
    <mergeCell ref="S7:T7"/>
    <mergeCell ref="U7:V7"/>
    <mergeCell ref="W7:X7"/>
    <mergeCell ref="S11:AB11"/>
    <mergeCell ref="AC11:AD11"/>
    <mergeCell ref="AE11:AI11"/>
    <mergeCell ref="BP12:BZ12"/>
    <mergeCell ref="BP11:BZ11"/>
    <mergeCell ref="BP13:BZ13"/>
    <mergeCell ref="DQ12:ED12"/>
    <mergeCell ref="DI13:DP13"/>
    <mergeCell ref="CA11:ED11"/>
    <mergeCell ref="DI14:DP14"/>
    <mergeCell ref="DI15:DP15"/>
    <mergeCell ref="DI16:DP16"/>
    <mergeCell ref="DQ13:ED13"/>
    <mergeCell ref="DQ14:ED14"/>
    <mergeCell ref="DQ15:ED15"/>
    <mergeCell ref="DQ16:ED16"/>
    <mergeCell ref="DE13:DH13"/>
    <mergeCell ref="CA12:CV12"/>
    <mergeCell ref="DE12:DH12"/>
    <mergeCell ref="CW12:DD12"/>
    <mergeCell ref="CA16:CV16"/>
    <mergeCell ref="CA15:CV15"/>
    <mergeCell ref="CA13:CV13"/>
    <mergeCell ref="CW13:DD13"/>
    <mergeCell ref="CW14:DD14"/>
    <mergeCell ref="CW15:DD15"/>
    <mergeCell ref="CW16:DD16"/>
    <mergeCell ref="DE14:DH14"/>
    <mergeCell ref="DE15:DH15"/>
    <mergeCell ref="DE16:DH16"/>
    <mergeCell ref="BF117:BG119"/>
    <mergeCell ref="BH117:BI119"/>
    <mergeCell ref="BJ117:BK119"/>
    <mergeCell ref="BL117:BM119"/>
    <mergeCell ref="AV121:BA123"/>
    <mergeCell ref="BB121:BC123"/>
    <mergeCell ref="BD121:BE123"/>
    <mergeCell ref="BF121:BG123"/>
    <mergeCell ref="BH121:BI123"/>
    <mergeCell ref="BJ121:BK123"/>
    <mergeCell ref="BL121:BM123"/>
    <mergeCell ref="AV44:BA46"/>
    <mergeCell ref="BQ81:BW83"/>
    <mergeCell ref="BX81:CL83"/>
    <mergeCell ref="CM98:CV98"/>
    <mergeCell ref="CM99:CV102"/>
    <mergeCell ref="AW87:AX89"/>
    <mergeCell ref="BX89:CL90"/>
    <mergeCell ref="AO87:AV89"/>
    <mergeCell ref="BN48:BO50"/>
    <mergeCell ref="BJ48:BK50"/>
    <mergeCell ref="BL48:BM50"/>
    <mergeCell ref="BB48:BC50"/>
    <mergeCell ref="AY87:BA89"/>
    <mergeCell ref="BB87:BP89"/>
    <mergeCell ref="BX87:CL88"/>
    <mergeCell ref="BD48:BE50"/>
    <mergeCell ref="BF48:BG50"/>
    <mergeCell ref="BX78:CL80"/>
    <mergeCell ref="BF44:BG46"/>
    <mergeCell ref="CV51:DK53"/>
    <mergeCell ref="BH48:BI50"/>
    <mergeCell ref="BF52:BG54"/>
    <mergeCell ref="BH52:BI54"/>
    <mergeCell ref="DB54:DC55"/>
  </mergeCells>
  <phoneticPr fontId="1"/>
  <conditionalFormatting sqref="AI54:AS55">
    <cfRule type="expression" dxfId="20" priority="52">
      <formula>$AI$54&lt;TODAY()</formula>
    </cfRule>
  </conditionalFormatting>
  <conditionalFormatting sqref="CF23:CF26">
    <cfRule type="expression" dxfId="19" priority="36">
      <formula>$EG$22=3</formula>
    </cfRule>
  </conditionalFormatting>
  <conditionalFormatting sqref="C11:AI11 C12:BL12 C13:Y13 C22:AZ26 C14:AZ14 C15:R18 AJ15:AZ19">
    <cfRule type="expression" dxfId="18" priority="35">
      <formula>$EG$8=3</formula>
    </cfRule>
  </conditionalFormatting>
  <conditionalFormatting sqref="BP11:ED16 BP22 CF22 BP23:CV26 CW17:ED19">
    <cfRule type="expression" dxfId="17" priority="34">
      <formula>$EG$8&lt;&gt;3</formula>
    </cfRule>
  </conditionalFormatting>
  <conditionalFormatting sqref="C23 AJ23">
    <cfRule type="expression" dxfId="16" priority="33">
      <formula>$EG$8=4</formula>
    </cfRule>
  </conditionalFormatting>
  <conditionalFormatting sqref="X85">
    <cfRule type="expression" dxfId="15" priority="46">
      <formula>AND($EG$8=3,$EG$22=1)</formula>
    </cfRule>
  </conditionalFormatting>
  <conditionalFormatting sqref="AI85:AM86">
    <cfRule type="expression" dxfId="14" priority="45">
      <formula>AND($EG$8=3,$EG$22&gt;1)</formula>
    </cfRule>
  </conditionalFormatting>
  <conditionalFormatting sqref="L85:AG92">
    <cfRule type="expression" dxfId="13" priority="20">
      <formula>$EG$8&lt;&gt;3</formula>
    </cfRule>
  </conditionalFormatting>
  <conditionalFormatting sqref="S17 AE17:AG17">
    <cfRule type="expression" dxfId="12" priority="18">
      <formula>$EG$8=3</formula>
    </cfRule>
  </conditionalFormatting>
  <conditionalFormatting sqref="S15 AE15:AG15">
    <cfRule type="expression" dxfId="11" priority="17">
      <formula>$EG$8=3</formula>
    </cfRule>
  </conditionalFormatting>
  <conditionalFormatting sqref="S16 AE16:AG16">
    <cfRule type="expression" dxfId="10" priority="16">
      <formula>$EG$8=3</formula>
    </cfRule>
  </conditionalFormatting>
  <conditionalFormatting sqref="C19:AI19">
    <cfRule type="expression" dxfId="9" priority="12">
      <formula>$EG$8=3</formula>
    </cfRule>
  </conditionalFormatting>
  <conditionalFormatting sqref="S18 AE18:AG18">
    <cfRule type="expression" dxfId="8" priority="14">
      <formula>$EG$8=3</formula>
    </cfRule>
  </conditionalFormatting>
  <conditionalFormatting sqref="AI127:AS128">
    <cfRule type="expression" dxfId="7" priority="8">
      <formula>$AI$54&lt;TODAY()</formula>
    </cfRule>
  </conditionalFormatting>
  <conditionalFormatting sqref="AI200:AS201">
    <cfRule type="expression" dxfId="6" priority="7">
      <formula>$AI$54&lt;TODAY()</formula>
    </cfRule>
  </conditionalFormatting>
  <conditionalFormatting sqref="X158">
    <cfRule type="expression" dxfId="5" priority="6">
      <formula>AND($EG$8=3,$EG$22=1)</formula>
    </cfRule>
  </conditionalFormatting>
  <conditionalFormatting sqref="AI158:AM159">
    <cfRule type="expression" dxfId="4" priority="5">
      <formula>AND($EG$8=3,$EG$22&gt;1)</formula>
    </cfRule>
  </conditionalFormatting>
  <conditionalFormatting sqref="L158:AG165">
    <cfRule type="expression" dxfId="3" priority="4">
      <formula>$EG$8&lt;&gt;3</formula>
    </cfRule>
  </conditionalFormatting>
  <conditionalFormatting sqref="X231">
    <cfRule type="expression" dxfId="2" priority="3">
      <formula>AND($EG$8=3,$EG$22=1)</formula>
    </cfRule>
  </conditionalFormatting>
  <conditionalFormatting sqref="AI231:AM232">
    <cfRule type="expression" dxfId="1" priority="2">
      <formula>AND($EG$8=3,$EG$22&gt;1)</formula>
    </cfRule>
  </conditionalFormatting>
  <conditionalFormatting sqref="L231:AG238">
    <cfRule type="expression" dxfId="0" priority="1">
      <formula>$EG$8&lt;&gt;3</formula>
    </cfRule>
  </conditionalFormatting>
  <dataValidations count="14">
    <dataValidation imeMode="hiragana" allowBlank="1" showInputMessage="1" showErrorMessage="1" sqref="S12 CA13:CA16 CB14:CH16 CA11:ED11"/>
    <dataValidation imeMode="halfAlpha" allowBlank="1" showInputMessage="1" showErrorMessage="1" sqref="AO25 CF24:CV26 AJ16:AJ18 CW13:DD16 AJ6 DI13:ED16 DV18 AJ23 AJ22:AZ22"/>
    <dataValidation type="whole" imeMode="halfAlpha" allowBlank="1" showInputMessage="1" showErrorMessage="1" sqref="AC6">
      <formula1>1</formula1>
      <formula2>12</formula2>
    </dataValidation>
    <dataValidation type="whole" imeMode="halfAlpha" allowBlank="1" showInputMessage="1" showErrorMessage="1" error="１０桁の数字を入力して下さい。" prompt="10桁" sqref="S15:AD15">
      <formula1>2016000000</formula1>
      <formula2>2100000000</formula2>
    </dataValidation>
    <dataValidation type="textLength" imeMode="halfAlpha" operator="equal" allowBlank="1" showInputMessage="1" showErrorMessage="1" error="２桁の数字を入力して下さい。" prompt="2桁" sqref="AG15:AI15">
      <formula1>2</formula1>
    </dataValidation>
    <dataValidation type="whole" imeMode="halfAlpha" allowBlank="1" showInputMessage="1" showErrorMessage="1" error="７桁の数字を入力して下さい。" prompt="7桁" sqref="S11:AB11">
      <formula1>1000000</formula1>
      <formula2>9999999</formula2>
    </dataValidation>
    <dataValidation type="textLength" imeMode="halfAlpha" operator="equal" allowBlank="1" showInputMessage="1" showErrorMessage="1" error="３桁の数字を入力して下さい。" prompt="3桁" sqref="AE11:AI11">
      <formula1>3</formula1>
    </dataValidation>
    <dataValidation type="whole" imeMode="halfAlpha" allowBlank="1" showInputMessage="1" showErrorMessage="1" error="４桁の数字を入力して下さい。" sqref="S13:Y13">
      <formula1>1000</formula1>
      <formula2>9999</formula2>
    </dataValidation>
    <dataValidation type="whole" imeMode="halfAlpha" allowBlank="1" showInputMessage="1" showErrorMessage="1" error="１０桁の数字を入力して下さい。" sqref="S16:AD18">
      <formula1>2016000000</formula1>
      <formula2>2100000000</formula2>
    </dataValidation>
    <dataValidation type="textLength" imeMode="halfAlpha" operator="equal" allowBlank="1" showInputMessage="1" showErrorMessage="1" error="２桁の数字を入力して下さい。" sqref="AG16:AI18">
      <formula1>2</formula1>
    </dataValidation>
    <dataValidation type="whole" imeMode="halfAlpha" operator="greaterThanOrEqual" allowBlank="1" showInputMessage="1" showErrorMessage="1" error="西暦４桁で入力して下さい。" sqref="S6:Y6">
      <formula1>2018</formula1>
    </dataValidation>
    <dataValidation type="whole" imeMode="halfAlpha" allowBlank="1" showInputMessage="1" showErrorMessage="1" sqref="AJ25:AL25">
      <formula1>0</formula1>
      <formula2>10</formula2>
    </dataValidation>
    <dataValidation type="whole" imeMode="halfAlpha" allowBlank="1" showInputMessage="1" showErrorMessage="1" sqref="DQ18:DS18">
      <formula1>0</formula1>
      <formula2>10</formula2>
    </dataValidation>
    <dataValidation type="whole" imeMode="halfAlpha" allowBlank="1" showInputMessage="1" showErrorMessage="1" sqref="S7:X7">
      <formula1>0</formula1>
      <formula2>9</formula2>
    </dataValidation>
  </dataValidations>
  <printOptions horizontalCentered="1"/>
  <pageMargins left="0.39370078740157483" right="0.39370078740157483" top="0.47244094488188981" bottom="0.39370078740157483" header="0.31496062992125984" footer="0.31496062992125984"/>
  <pageSetup paperSize="9" scale="97" fitToHeight="3" orientation="landscape" r:id="rId1"/>
  <headerFooter>
    <oddHeader>&amp;R&amp;7&lt; Ver.1.2 &gt;</oddHeader>
  </headerFooter>
  <rowBreaks count="1" manualBreakCount="1">
    <brk id="29" max="16383" man="1"/>
  </rowBreaks>
  <colBreaks count="1" manualBreakCount="1">
    <brk id="117" min="29" max="2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18</xdr:col>
                    <xdr:colOff>66675</xdr:colOff>
                    <xdr:row>6</xdr:row>
                    <xdr:rowOff>228600</xdr:rowOff>
                  </from>
                  <to>
                    <xdr:col>32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32</xdr:col>
                    <xdr:colOff>9525</xdr:colOff>
                    <xdr:row>6</xdr:row>
                    <xdr:rowOff>228600</xdr:rowOff>
                  </from>
                  <to>
                    <xdr:col>42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51</xdr:col>
                    <xdr:colOff>66675</xdr:colOff>
                    <xdr:row>7</xdr:row>
                    <xdr:rowOff>0</xdr:rowOff>
                  </from>
                  <to>
                    <xdr:col>68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84</xdr:col>
                    <xdr:colOff>28575</xdr:colOff>
                    <xdr:row>20</xdr:row>
                    <xdr:rowOff>228600</xdr:rowOff>
                  </from>
                  <to>
                    <xdr:col>98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99</xdr:col>
                    <xdr:colOff>85725</xdr:colOff>
                    <xdr:row>20</xdr:row>
                    <xdr:rowOff>228600</xdr:rowOff>
                  </from>
                  <to>
                    <xdr:col>113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109</xdr:col>
                    <xdr:colOff>38100</xdr:colOff>
                    <xdr:row>20</xdr:row>
                    <xdr:rowOff>228600</xdr:rowOff>
                  </from>
                  <to>
                    <xdr:col>133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Group Box 7">
              <controlPr defaultSize="0" autoFill="0" autoPict="0">
                <anchor moveWithCells="1">
                  <from>
                    <xdr:col>16</xdr:col>
                    <xdr:colOff>66675</xdr:colOff>
                    <xdr:row>6</xdr:row>
                    <xdr:rowOff>161925</xdr:rowOff>
                  </from>
                  <to>
                    <xdr:col>73</xdr:col>
                    <xdr:colOff>38100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Group Box 8">
              <controlPr defaultSize="0" autoFill="0" autoPict="0">
                <anchor moveWithCells="1">
                  <from>
                    <xdr:col>82</xdr:col>
                    <xdr:colOff>19050</xdr:colOff>
                    <xdr:row>20</xdr:row>
                    <xdr:rowOff>123825</xdr:rowOff>
                  </from>
                  <to>
                    <xdr:col>142</xdr:col>
                    <xdr:colOff>9525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42</xdr:col>
                    <xdr:colOff>66675</xdr:colOff>
                    <xdr:row>7</xdr:row>
                    <xdr:rowOff>9525</xdr:rowOff>
                  </from>
                  <to>
                    <xdr:col>51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39"/>
  <sheetViews>
    <sheetView workbookViewId="0">
      <selection activeCell="D1" sqref="D1"/>
    </sheetView>
  </sheetViews>
  <sheetFormatPr defaultRowHeight="13.5"/>
  <cols>
    <col min="1" max="1" width="13.625" style="29" customWidth="1"/>
    <col min="2" max="2" width="14.125" style="29" customWidth="1"/>
  </cols>
  <sheetData>
    <row r="1" spans="1:2">
      <c r="A1" s="28" t="s">
        <v>149</v>
      </c>
      <c r="B1" s="28" t="s">
        <v>150</v>
      </c>
    </row>
    <row r="2" spans="1:2">
      <c r="A2" s="29">
        <v>150106</v>
      </c>
      <c r="B2" s="29" t="s">
        <v>168</v>
      </c>
    </row>
    <row r="3" spans="1:2">
      <c r="A3" s="29">
        <v>150108</v>
      </c>
      <c r="B3" s="29" t="s">
        <v>168</v>
      </c>
    </row>
    <row r="4" spans="1:2">
      <c r="A4" s="29">
        <v>150109</v>
      </c>
      <c r="B4" s="29" t="s">
        <v>168</v>
      </c>
    </row>
    <row r="5" spans="1:2">
      <c r="A5" s="29">
        <v>150114</v>
      </c>
      <c r="B5" s="29" t="s">
        <v>168</v>
      </c>
    </row>
    <row r="6" spans="1:2">
      <c r="A6" s="29">
        <v>150117</v>
      </c>
      <c r="B6" s="29" t="s">
        <v>168</v>
      </c>
    </row>
    <row r="7" spans="1:2">
      <c r="A7" s="29">
        <v>150119</v>
      </c>
      <c r="B7" s="29" t="s">
        <v>168</v>
      </c>
    </row>
    <row r="8" spans="1:2">
      <c r="A8" s="29">
        <v>150120</v>
      </c>
      <c r="B8" s="29" t="s">
        <v>168</v>
      </c>
    </row>
    <row r="9" spans="1:2">
      <c r="A9" s="29">
        <v>150123</v>
      </c>
      <c r="B9" s="29" t="s">
        <v>168</v>
      </c>
    </row>
    <row r="10" spans="1:2">
      <c r="A10" s="29">
        <v>150124</v>
      </c>
      <c r="B10" s="29" t="s">
        <v>168</v>
      </c>
    </row>
    <row r="11" spans="1:2">
      <c r="A11" s="29">
        <v>150125</v>
      </c>
      <c r="B11" s="29" t="s">
        <v>168</v>
      </c>
    </row>
    <row r="12" spans="1:2">
      <c r="A12" s="29">
        <v>150126</v>
      </c>
      <c r="B12" s="29" t="s">
        <v>168</v>
      </c>
    </row>
    <row r="13" spans="1:2">
      <c r="A13" s="29">
        <v>150127</v>
      </c>
      <c r="B13" s="29" t="s">
        <v>168</v>
      </c>
    </row>
    <row r="14" spans="1:2">
      <c r="A14" s="29">
        <v>150134</v>
      </c>
      <c r="B14" s="29" t="s">
        <v>168</v>
      </c>
    </row>
    <row r="15" spans="1:2">
      <c r="A15" s="29">
        <v>150135</v>
      </c>
      <c r="B15" s="29" t="s">
        <v>168</v>
      </c>
    </row>
    <row r="16" spans="1:2">
      <c r="A16" s="29">
        <v>150136</v>
      </c>
      <c r="B16" s="29" t="s">
        <v>168</v>
      </c>
    </row>
    <row r="17" spans="1:2">
      <c r="A17" s="29">
        <v>150137</v>
      </c>
      <c r="B17" s="29" t="s">
        <v>168</v>
      </c>
    </row>
    <row r="18" spans="1:2">
      <c r="A18" s="29">
        <v>150138</v>
      </c>
      <c r="B18" s="29" t="s">
        <v>168</v>
      </c>
    </row>
    <row r="19" spans="1:2">
      <c r="A19" s="29">
        <v>150139</v>
      </c>
      <c r="B19" s="29" t="s">
        <v>168</v>
      </c>
    </row>
    <row r="20" spans="1:2">
      <c r="A20" s="29">
        <v>150140</v>
      </c>
      <c r="B20" s="29" t="s">
        <v>168</v>
      </c>
    </row>
    <row r="21" spans="1:2">
      <c r="A21" s="29">
        <v>150141</v>
      </c>
      <c r="B21" s="29" t="s">
        <v>168</v>
      </c>
    </row>
    <row r="22" spans="1:2">
      <c r="A22" s="29">
        <v>150142</v>
      </c>
      <c r="B22" s="29" t="s">
        <v>168</v>
      </c>
    </row>
    <row r="23" spans="1:2">
      <c r="A23" s="29">
        <v>150143</v>
      </c>
      <c r="B23" s="29" t="s">
        <v>168</v>
      </c>
    </row>
    <row r="24" spans="1:2">
      <c r="A24" s="29">
        <v>150144</v>
      </c>
      <c r="B24" s="29" t="s">
        <v>168</v>
      </c>
    </row>
    <row r="25" spans="1:2">
      <c r="A25" s="29">
        <v>150146</v>
      </c>
      <c r="B25" s="29" t="s">
        <v>168</v>
      </c>
    </row>
    <row r="26" spans="1:2">
      <c r="A26" s="29">
        <v>150147</v>
      </c>
      <c r="B26" s="29" t="s">
        <v>168</v>
      </c>
    </row>
    <row r="27" spans="1:2">
      <c r="A27" s="29">
        <v>150148</v>
      </c>
      <c r="B27" s="29" t="s">
        <v>168</v>
      </c>
    </row>
    <row r="28" spans="1:2">
      <c r="A28" s="29">
        <v>150149</v>
      </c>
      <c r="B28" s="29" t="s">
        <v>168</v>
      </c>
    </row>
    <row r="29" spans="1:2">
      <c r="A29" s="29">
        <v>150150</v>
      </c>
      <c r="B29" s="29" t="s">
        <v>169</v>
      </c>
    </row>
    <row r="30" spans="1:2">
      <c r="A30" s="29">
        <v>150151</v>
      </c>
      <c r="B30" s="29" t="s">
        <v>168</v>
      </c>
    </row>
    <row r="31" spans="1:2">
      <c r="A31" s="29">
        <v>150152</v>
      </c>
      <c r="B31" s="29" t="s">
        <v>168</v>
      </c>
    </row>
    <row r="32" spans="1:2">
      <c r="A32" s="29">
        <v>150153</v>
      </c>
      <c r="B32" s="29" t="s">
        <v>168</v>
      </c>
    </row>
    <row r="33" spans="1:2">
      <c r="A33" s="29">
        <v>150154</v>
      </c>
      <c r="B33" s="29" t="s">
        <v>168</v>
      </c>
    </row>
    <row r="34" spans="1:2">
      <c r="A34" s="29">
        <v>150202</v>
      </c>
      <c r="B34" s="29" t="s">
        <v>168</v>
      </c>
    </row>
    <row r="35" spans="1:2">
      <c r="A35" s="29">
        <v>150211</v>
      </c>
      <c r="B35" s="29" t="s">
        <v>168</v>
      </c>
    </row>
    <row r="36" spans="1:2">
      <c r="A36" s="29">
        <v>150212</v>
      </c>
      <c r="B36" s="29" t="s">
        <v>168</v>
      </c>
    </row>
    <row r="37" spans="1:2">
      <c r="A37" s="29">
        <v>150213</v>
      </c>
      <c r="B37" s="29" t="s">
        <v>168</v>
      </c>
    </row>
    <row r="38" spans="1:2">
      <c r="A38" s="29">
        <v>150216</v>
      </c>
      <c r="B38" s="29" t="s">
        <v>168</v>
      </c>
    </row>
    <row r="39" spans="1:2">
      <c r="A39" s="29">
        <v>150217</v>
      </c>
      <c r="B39" s="29" t="s">
        <v>168</v>
      </c>
    </row>
    <row r="40" spans="1:2">
      <c r="A40" s="29">
        <v>150218</v>
      </c>
      <c r="B40" s="29" t="s">
        <v>168</v>
      </c>
    </row>
    <row r="41" spans="1:2">
      <c r="A41" s="29">
        <v>150220</v>
      </c>
      <c r="B41" s="29" t="s">
        <v>168</v>
      </c>
    </row>
    <row r="42" spans="1:2">
      <c r="A42" s="29">
        <v>150221</v>
      </c>
      <c r="B42" s="29" t="s">
        <v>168</v>
      </c>
    </row>
    <row r="43" spans="1:2">
      <c r="A43" s="29">
        <v>150222</v>
      </c>
      <c r="B43" s="29" t="s">
        <v>168</v>
      </c>
    </row>
    <row r="44" spans="1:2">
      <c r="A44" s="29">
        <v>150223</v>
      </c>
      <c r="B44" s="29" t="s">
        <v>168</v>
      </c>
    </row>
    <row r="45" spans="1:2">
      <c r="A45" s="29">
        <v>150225</v>
      </c>
      <c r="B45" s="29" t="s">
        <v>168</v>
      </c>
    </row>
    <row r="46" spans="1:2">
      <c r="A46" s="29">
        <v>150226</v>
      </c>
      <c r="B46" s="29" t="s">
        <v>168</v>
      </c>
    </row>
    <row r="47" spans="1:2">
      <c r="A47" s="29">
        <v>150227</v>
      </c>
      <c r="B47" s="29" t="s">
        <v>168</v>
      </c>
    </row>
    <row r="48" spans="1:2">
      <c r="A48" s="29">
        <v>150228</v>
      </c>
      <c r="B48" s="29" t="s">
        <v>168</v>
      </c>
    </row>
    <row r="49" spans="1:2">
      <c r="A49" s="29">
        <v>150229</v>
      </c>
      <c r="B49" s="29" t="s">
        <v>168</v>
      </c>
    </row>
    <row r="50" spans="1:2">
      <c r="A50" s="29">
        <v>150302</v>
      </c>
      <c r="B50" s="29" t="s">
        <v>169</v>
      </c>
    </row>
    <row r="51" spans="1:2">
      <c r="A51" s="29">
        <v>150303</v>
      </c>
      <c r="B51" s="29" t="s">
        <v>168</v>
      </c>
    </row>
    <row r="52" spans="1:2">
      <c r="A52" s="29">
        <v>150304</v>
      </c>
      <c r="B52" s="29" t="s">
        <v>168</v>
      </c>
    </row>
    <row r="53" spans="1:2">
      <c r="A53" s="29">
        <v>150306</v>
      </c>
      <c r="B53" s="29" t="s">
        <v>168</v>
      </c>
    </row>
    <row r="54" spans="1:2">
      <c r="A54" s="29">
        <v>150308</v>
      </c>
      <c r="B54" s="29" t="s">
        <v>168</v>
      </c>
    </row>
    <row r="55" spans="1:2">
      <c r="A55" s="29">
        <v>150309</v>
      </c>
      <c r="B55" s="29" t="s">
        <v>168</v>
      </c>
    </row>
    <row r="56" spans="1:2">
      <c r="A56" s="29">
        <v>150310</v>
      </c>
      <c r="B56" s="29" t="s">
        <v>168</v>
      </c>
    </row>
    <row r="57" spans="1:2">
      <c r="A57" s="29">
        <v>150311</v>
      </c>
      <c r="B57" s="29" t="s">
        <v>168</v>
      </c>
    </row>
    <row r="58" spans="1:2">
      <c r="A58" s="29">
        <v>150312</v>
      </c>
      <c r="B58" s="29" t="s">
        <v>168</v>
      </c>
    </row>
    <row r="59" spans="1:2">
      <c r="A59" s="29">
        <v>150313</v>
      </c>
      <c r="B59" s="29" t="s">
        <v>168</v>
      </c>
    </row>
    <row r="60" spans="1:2">
      <c r="A60" s="29">
        <v>150314</v>
      </c>
      <c r="B60" s="29" t="s">
        <v>168</v>
      </c>
    </row>
    <row r="61" spans="1:2">
      <c r="A61" s="29">
        <v>150315</v>
      </c>
      <c r="B61" s="29" t="s">
        <v>168</v>
      </c>
    </row>
    <row r="62" spans="1:2">
      <c r="A62" s="29">
        <v>150316</v>
      </c>
      <c r="B62" s="29" t="s">
        <v>168</v>
      </c>
    </row>
    <row r="63" spans="1:2">
      <c r="A63" s="29">
        <v>150402</v>
      </c>
      <c r="B63" s="29" t="s">
        <v>168</v>
      </c>
    </row>
    <row r="64" spans="1:2">
      <c r="A64" s="29">
        <v>150403</v>
      </c>
      <c r="B64" s="29" t="s">
        <v>168</v>
      </c>
    </row>
    <row r="65" spans="1:2">
      <c r="A65" s="29">
        <v>150405</v>
      </c>
      <c r="B65" s="29" t="s">
        <v>168</v>
      </c>
    </row>
    <row r="66" spans="1:2">
      <c r="A66" s="29">
        <v>150406</v>
      </c>
      <c r="B66" s="29" t="s">
        <v>169</v>
      </c>
    </row>
    <row r="67" spans="1:2">
      <c r="A67" s="29">
        <v>150411</v>
      </c>
      <c r="B67" s="29" t="s">
        <v>168</v>
      </c>
    </row>
    <row r="68" spans="1:2">
      <c r="A68" s="29">
        <v>150415</v>
      </c>
      <c r="B68" s="29" t="s">
        <v>168</v>
      </c>
    </row>
    <row r="69" spans="1:2">
      <c r="A69" s="29">
        <v>150417</v>
      </c>
      <c r="B69" s="29" t="s">
        <v>168</v>
      </c>
    </row>
    <row r="70" spans="1:2">
      <c r="A70" s="29">
        <v>150419</v>
      </c>
      <c r="B70" s="29" t="s">
        <v>169</v>
      </c>
    </row>
    <row r="71" spans="1:2">
      <c r="A71" s="29">
        <v>150423</v>
      </c>
      <c r="B71" s="29" t="s">
        <v>169</v>
      </c>
    </row>
    <row r="72" spans="1:2">
      <c r="A72" s="29">
        <v>150424</v>
      </c>
      <c r="B72" s="29" t="s">
        <v>169</v>
      </c>
    </row>
    <row r="73" spans="1:2">
      <c r="A73" s="29">
        <v>150425</v>
      </c>
      <c r="B73" s="29" t="s">
        <v>168</v>
      </c>
    </row>
    <row r="74" spans="1:2">
      <c r="A74" s="29">
        <v>150426</v>
      </c>
      <c r="B74" s="29" t="s">
        <v>168</v>
      </c>
    </row>
    <row r="75" spans="1:2">
      <c r="A75" s="29">
        <v>150427</v>
      </c>
      <c r="B75" s="29" t="s">
        <v>168</v>
      </c>
    </row>
    <row r="76" spans="1:2">
      <c r="A76" s="29">
        <v>150428</v>
      </c>
      <c r="B76" s="29" t="s">
        <v>168</v>
      </c>
    </row>
    <row r="77" spans="1:2">
      <c r="A77" s="29">
        <v>150430</v>
      </c>
      <c r="B77" s="29" t="s">
        <v>168</v>
      </c>
    </row>
    <row r="78" spans="1:2">
      <c r="A78" s="29">
        <v>150431</v>
      </c>
      <c r="B78" s="29" t="s">
        <v>168</v>
      </c>
    </row>
    <row r="79" spans="1:2">
      <c r="A79" s="29">
        <v>150432</v>
      </c>
      <c r="B79" s="29" t="s">
        <v>168</v>
      </c>
    </row>
    <row r="80" spans="1:2">
      <c r="A80" s="29">
        <v>150433</v>
      </c>
      <c r="B80" s="29" t="s">
        <v>169</v>
      </c>
    </row>
    <row r="81" spans="1:2">
      <c r="A81" s="29">
        <v>150434</v>
      </c>
      <c r="B81" s="29" t="s">
        <v>168</v>
      </c>
    </row>
    <row r="82" spans="1:2">
      <c r="A82" s="29">
        <v>150435</v>
      </c>
      <c r="B82" s="29" t="s">
        <v>168</v>
      </c>
    </row>
    <row r="83" spans="1:2">
      <c r="A83" s="29">
        <v>150503</v>
      </c>
      <c r="B83" s="29" t="s">
        <v>168</v>
      </c>
    </row>
    <row r="84" spans="1:2">
      <c r="A84" s="29">
        <v>150505</v>
      </c>
      <c r="B84" s="29" t="s">
        <v>169</v>
      </c>
    </row>
    <row r="85" spans="1:2">
      <c r="A85" s="29">
        <v>150510</v>
      </c>
      <c r="B85" s="29" t="s">
        <v>169</v>
      </c>
    </row>
    <row r="86" spans="1:2">
      <c r="A86" s="29">
        <v>150519</v>
      </c>
      <c r="B86" s="29" t="s">
        <v>169</v>
      </c>
    </row>
    <row r="87" spans="1:2">
      <c r="A87" s="29">
        <v>150520</v>
      </c>
      <c r="B87" s="29" t="s">
        <v>168</v>
      </c>
    </row>
    <row r="88" spans="1:2">
      <c r="A88" s="29">
        <v>150522</v>
      </c>
      <c r="B88" s="29" t="s">
        <v>169</v>
      </c>
    </row>
    <row r="89" spans="1:2">
      <c r="A89" s="29">
        <v>150524</v>
      </c>
      <c r="B89" s="29" t="s">
        <v>168</v>
      </c>
    </row>
    <row r="90" spans="1:2">
      <c r="A90" s="29">
        <v>150525</v>
      </c>
      <c r="B90" s="29" t="s">
        <v>168</v>
      </c>
    </row>
    <row r="91" spans="1:2">
      <c r="A91" s="29">
        <v>150526</v>
      </c>
      <c r="B91" s="29" t="s">
        <v>168</v>
      </c>
    </row>
    <row r="92" spans="1:2">
      <c r="A92" s="29">
        <v>150527</v>
      </c>
      <c r="B92" s="29" t="s">
        <v>169</v>
      </c>
    </row>
    <row r="93" spans="1:2">
      <c r="A93" s="29">
        <v>150528</v>
      </c>
      <c r="B93" s="29" t="s">
        <v>168</v>
      </c>
    </row>
    <row r="94" spans="1:2">
      <c r="A94" s="29">
        <v>150529</v>
      </c>
      <c r="B94" s="29" t="s">
        <v>168</v>
      </c>
    </row>
    <row r="95" spans="1:2">
      <c r="A95" s="29">
        <v>150530</v>
      </c>
      <c r="B95" s="29" t="s">
        <v>168</v>
      </c>
    </row>
    <row r="96" spans="1:2">
      <c r="A96" s="29">
        <v>150531</v>
      </c>
      <c r="B96" s="29" t="s">
        <v>168</v>
      </c>
    </row>
    <row r="97" spans="1:2">
      <c r="A97" s="29">
        <v>150532</v>
      </c>
      <c r="B97" s="29" t="s">
        <v>168</v>
      </c>
    </row>
    <row r="98" spans="1:2">
      <c r="A98" s="29">
        <v>150533</v>
      </c>
      <c r="B98" s="29" t="s">
        <v>168</v>
      </c>
    </row>
    <row r="99" spans="1:2">
      <c r="A99" s="29">
        <v>150534</v>
      </c>
      <c r="B99" s="29" t="s">
        <v>168</v>
      </c>
    </row>
    <row r="100" spans="1:2">
      <c r="A100" s="29">
        <v>150535</v>
      </c>
      <c r="B100" s="29" t="s">
        <v>168</v>
      </c>
    </row>
    <row r="101" spans="1:2">
      <c r="A101" s="29">
        <v>150536</v>
      </c>
      <c r="B101" s="29" t="s">
        <v>168</v>
      </c>
    </row>
    <row r="102" spans="1:2">
      <c r="A102" s="29">
        <v>150537</v>
      </c>
      <c r="B102" s="29" t="s">
        <v>168</v>
      </c>
    </row>
    <row r="103" spans="1:2">
      <c r="A103" s="29">
        <v>150538</v>
      </c>
      <c r="B103" s="29" t="s">
        <v>168</v>
      </c>
    </row>
    <row r="104" spans="1:2">
      <c r="A104" s="29">
        <v>150539</v>
      </c>
      <c r="B104" s="29" t="s">
        <v>168</v>
      </c>
    </row>
    <row r="105" spans="1:2">
      <c r="A105" s="29">
        <v>150540</v>
      </c>
      <c r="B105" s="29" t="s">
        <v>168</v>
      </c>
    </row>
    <row r="106" spans="1:2">
      <c r="A106" s="29">
        <v>150541</v>
      </c>
      <c r="B106" s="29" t="s">
        <v>168</v>
      </c>
    </row>
    <row r="107" spans="1:2">
      <c r="A107" s="29">
        <v>150542</v>
      </c>
      <c r="B107" s="29" t="s">
        <v>168</v>
      </c>
    </row>
    <row r="108" spans="1:2">
      <c r="A108" s="29">
        <v>150543</v>
      </c>
      <c r="B108" s="29" t="s">
        <v>168</v>
      </c>
    </row>
    <row r="109" spans="1:2">
      <c r="A109" s="29">
        <v>150544</v>
      </c>
      <c r="B109" s="29" t="s">
        <v>168</v>
      </c>
    </row>
    <row r="110" spans="1:2">
      <c r="A110" s="29">
        <v>150545</v>
      </c>
      <c r="B110" s="29" t="s">
        <v>168</v>
      </c>
    </row>
    <row r="111" spans="1:2">
      <c r="A111" s="29">
        <v>150546</v>
      </c>
      <c r="B111" s="29" t="s">
        <v>168</v>
      </c>
    </row>
    <row r="112" spans="1:2">
      <c r="A112" s="29">
        <v>150547</v>
      </c>
      <c r="B112" s="29" t="s">
        <v>168</v>
      </c>
    </row>
    <row r="113" spans="1:2">
      <c r="A113" s="29">
        <v>150548</v>
      </c>
      <c r="B113" s="29" t="s">
        <v>168</v>
      </c>
    </row>
    <row r="114" spans="1:2">
      <c r="A114" s="29">
        <v>150549</v>
      </c>
      <c r="B114" s="29" t="s">
        <v>168</v>
      </c>
    </row>
    <row r="115" spans="1:2">
      <c r="A115" s="29">
        <v>150550</v>
      </c>
      <c r="B115" s="29" t="s">
        <v>168</v>
      </c>
    </row>
    <row r="116" spans="1:2">
      <c r="A116" s="29">
        <v>150551</v>
      </c>
      <c r="B116" s="29" t="s">
        <v>168</v>
      </c>
    </row>
    <row r="117" spans="1:2">
      <c r="A117" s="29">
        <v>150552</v>
      </c>
      <c r="B117" s="29" t="s">
        <v>168</v>
      </c>
    </row>
    <row r="118" spans="1:2">
      <c r="A118" s="29">
        <v>150553</v>
      </c>
      <c r="B118" s="29" t="s">
        <v>168</v>
      </c>
    </row>
    <row r="119" spans="1:2">
      <c r="A119" s="29">
        <v>150554</v>
      </c>
      <c r="B119" s="29" t="s">
        <v>168</v>
      </c>
    </row>
    <row r="120" spans="1:2">
      <c r="A120" s="29">
        <v>150555</v>
      </c>
      <c r="B120" s="29" t="s">
        <v>168</v>
      </c>
    </row>
    <row r="121" spans="1:2">
      <c r="A121" s="29">
        <v>150556</v>
      </c>
      <c r="B121" s="29" t="s">
        <v>168</v>
      </c>
    </row>
    <row r="122" spans="1:2">
      <c r="A122" s="29">
        <v>150557</v>
      </c>
      <c r="B122" s="29" t="s">
        <v>168</v>
      </c>
    </row>
    <row r="123" spans="1:2">
      <c r="A123" s="29">
        <v>151002</v>
      </c>
      <c r="B123" s="29" t="s">
        <v>169</v>
      </c>
    </row>
    <row r="124" spans="1:2">
      <c r="A124" s="29">
        <v>151003</v>
      </c>
      <c r="B124" s="29" t="s">
        <v>169</v>
      </c>
    </row>
    <row r="125" spans="1:2">
      <c r="A125" s="29">
        <v>151005</v>
      </c>
      <c r="B125" s="29" t="s">
        <v>169</v>
      </c>
    </row>
    <row r="126" spans="1:2">
      <c r="A126" s="29">
        <v>151101</v>
      </c>
      <c r="B126" s="29" t="s">
        <v>169</v>
      </c>
    </row>
    <row r="127" spans="1:2">
      <c r="A127" s="29">
        <v>151103</v>
      </c>
      <c r="B127" s="29" t="s">
        <v>169</v>
      </c>
    </row>
    <row r="128" spans="1:2">
      <c r="A128" s="29">
        <v>151104</v>
      </c>
      <c r="B128" s="29" t="s">
        <v>169</v>
      </c>
    </row>
    <row r="129" spans="1:2">
      <c r="A129" s="29">
        <v>151105</v>
      </c>
      <c r="B129" s="29" t="s">
        <v>169</v>
      </c>
    </row>
    <row r="130" spans="1:2">
      <c r="A130" s="29">
        <v>151116</v>
      </c>
      <c r="B130" s="29" t="s">
        <v>169</v>
      </c>
    </row>
    <row r="131" spans="1:2">
      <c r="A131" s="29">
        <v>151120</v>
      </c>
      <c r="B131" s="29" t="s">
        <v>169</v>
      </c>
    </row>
    <row r="132" spans="1:2">
      <c r="A132" s="29">
        <v>151121</v>
      </c>
      <c r="B132" s="29" t="s">
        <v>169</v>
      </c>
    </row>
    <row r="133" spans="1:2">
      <c r="A133" s="29">
        <v>151124</v>
      </c>
      <c r="B133" s="29" t="s">
        <v>169</v>
      </c>
    </row>
    <row r="134" spans="1:2">
      <c r="A134" s="29">
        <v>151125</v>
      </c>
      <c r="B134" s="29" t="s">
        <v>169</v>
      </c>
    </row>
    <row r="135" spans="1:2">
      <c r="A135" s="29">
        <v>151201</v>
      </c>
      <c r="B135" s="29" t="s">
        <v>169</v>
      </c>
    </row>
    <row r="136" spans="1:2">
      <c r="A136" s="29">
        <v>151202</v>
      </c>
      <c r="B136" s="29" t="s">
        <v>169</v>
      </c>
    </row>
    <row r="137" spans="1:2">
      <c r="A137" s="29">
        <v>151203</v>
      </c>
      <c r="B137" s="29" t="s">
        <v>169</v>
      </c>
    </row>
    <row r="138" spans="1:2">
      <c r="A138" s="29">
        <v>151204</v>
      </c>
      <c r="B138" s="29" t="s">
        <v>169</v>
      </c>
    </row>
    <row r="139" spans="1:2">
      <c r="A139" s="29">
        <v>151205</v>
      </c>
      <c r="B139" s="29" t="s">
        <v>169</v>
      </c>
    </row>
    <row r="140" spans="1:2">
      <c r="A140" s="29">
        <v>151207</v>
      </c>
      <c r="B140" s="29" t="s">
        <v>169</v>
      </c>
    </row>
    <row r="141" spans="1:2">
      <c r="A141" s="29">
        <v>151208</v>
      </c>
      <c r="B141" s="29" t="s">
        <v>169</v>
      </c>
    </row>
    <row r="142" spans="1:2">
      <c r="A142" s="29">
        <v>151210</v>
      </c>
      <c r="B142" s="29" t="s">
        <v>169</v>
      </c>
    </row>
    <row r="143" spans="1:2">
      <c r="A143" s="29">
        <v>151211</v>
      </c>
      <c r="B143" s="29" t="s">
        <v>169</v>
      </c>
    </row>
    <row r="144" spans="1:2">
      <c r="A144" s="29">
        <v>151213</v>
      </c>
      <c r="B144" s="29" t="s">
        <v>169</v>
      </c>
    </row>
    <row r="145" spans="1:2">
      <c r="A145" s="29">
        <v>151221</v>
      </c>
      <c r="B145" s="29" t="s">
        <v>169</v>
      </c>
    </row>
    <row r="146" spans="1:2">
      <c r="A146" s="29">
        <v>151224</v>
      </c>
      <c r="B146" s="29" t="s">
        <v>169</v>
      </c>
    </row>
    <row r="147" spans="1:2">
      <c r="A147" s="29">
        <v>151225</v>
      </c>
      <c r="B147" s="29" t="s">
        <v>169</v>
      </c>
    </row>
    <row r="148" spans="1:2">
      <c r="A148" s="29">
        <v>151227</v>
      </c>
      <c r="B148" s="29" t="s">
        <v>169</v>
      </c>
    </row>
    <row r="149" spans="1:2">
      <c r="A149" s="29">
        <v>151228</v>
      </c>
      <c r="B149" s="29" t="s">
        <v>169</v>
      </c>
    </row>
    <row r="150" spans="1:2">
      <c r="A150" s="29">
        <v>151236</v>
      </c>
      <c r="B150" s="29" t="s">
        <v>169</v>
      </c>
    </row>
    <row r="151" spans="1:2">
      <c r="A151" s="29">
        <v>151238</v>
      </c>
      <c r="B151" s="29" t="s">
        <v>169</v>
      </c>
    </row>
    <row r="152" spans="1:2">
      <c r="A152" s="29">
        <v>151240</v>
      </c>
      <c r="B152" s="29" t="s">
        <v>169</v>
      </c>
    </row>
    <row r="153" spans="1:2">
      <c r="A153" s="29">
        <v>151243</v>
      </c>
      <c r="B153" s="29" t="s">
        <v>169</v>
      </c>
    </row>
    <row r="154" spans="1:2">
      <c r="A154" s="29">
        <v>151250</v>
      </c>
      <c r="B154" s="29" t="s">
        <v>169</v>
      </c>
    </row>
    <row r="155" spans="1:2">
      <c r="A155" s="29">
        <v>151253</v>
      </c>
      <c r="B155" s="29" t="s">
        <v>169</v>
      </c>
    </row>
    <row r="156" spans="1:2">
      <c r="A156" s="29">
        <v>151260</v>
      </c>
      <c r="B156" s="29" t="s">
        <v>169</v>
      </c>
    </row>
    <row r="157" spans="1:2">
      <c r="A157" s="29">
        <v>151261</v>
      </c>
      <c r="B157" s="29" t="s">
        <v>169</v>
      </c>
    </row>
    <row r="158" spans="1:2">
      <c r="A158" s="29">
        <v>151262</v>
      </c>
      <c r="B158" s="29" t="s">
        <v>169</v>
      </c>
    </row>
    <row r="159" spans="1:2">
      <c r="A159" s="29">
        <v>151263</v>
      </c>
      <c r="B159" s="29" t="s">
        <v>169</v>
      </c>
    </row>
    <row r="160" spans="1:2">
      <c r="A160" s="29">
        <v>151264</v>
      </c>
      <c r="B160" s="29" t="s">
        <v>169</v>
      </c>
    </row>
    <row r="161" spans="1:2">
      <c r="A161" s="29">
        <v>151265</v>
      </c>
      <c r="B161" s="29" t="s">
        <v>169</v>
      </c>
    </row>
    <row r="162" spans="1:2">
      <c r="A162" s="29">
        <v>151266</v>
      </c>
      <c r="B162" s="29" t="s">
        <v>169</v>
      </c>
    </row>
    <row r="163" spans="1:2">
      <c r="A163" s="29">
        <v>151267</v>
      </c>
      <c r="B163" s="29" t="s">
        <v>169</v>
      </c>
    </row>
    <row r="164" spans="1:2">
      <c r="A164" s="29">
        <v>151268</v>
      </c>
      <c r="B164" s="29" t="s">
        <v>169</v>
      </c>
    </row>
    <row r="165" spans="1:2">
      <c r="A165" s="29">
        <v>151269</v>
      </c>
      <c r="B165" s="29" t="s">
        <v>169</v>
      </c>
    </row>
    <row r="166" spans="1:2">
      <c r="A166" s="29">
        <v>151270</v>
      </c>
      <c r="B166" s="29" t="s">
        <v>169</v>
      </c>
    </row>
    <row r="167" spans="1:2">
      <c r="A167" s="29">
        <v>151271</v>
      </c>
      <c r="B167" s="29" t="s">
        <v>169</v>
      </c>
    </row>
    <row r="168" spans="1:2">
      <c r="A168" s="29">
        <v>151272</v>
      </c>
      <c r="B168" s="29" t="s">
        <v>169</v>
      </c>
    </row>
    <row r="169" spans="1:2">
      <c r="A169" s="29">
        <v>151301</v>
      </c>
      <c r="B169" s="29" t="s">
        <v>169</v>
      </c>
    </row>
    <row r="170" spans="1:2">
      <c r="A170" s="29">
        <v>151302</v>
      </c>
      <c r="B170" s="29" t="s">
        <v>169</v>
      </c>
    </row>
    <row r="171" spans="1:2">
      <c r="A171" s="29">
        <v>151303</v>
      </c>
      <c r="B171" s="29" t="s">
        <v>169</v>
      </c>
    </row>
    <row r="172" spans="1:2">
      <c r="A172" s="29">
        <v>151305</v>
      </c>
      <c r="B172" s="29" t="s">
        <v>169</v>
      </c>
    </row>
    <row r="173" spans="1:2">
      <c r="A173" s="29">
        <v>151308</v>
      </c>
      <c r="B173" s="29" t="s">
        <v>169</v>
      </c>
    </row>
    <row r="174" spans="1:2">
      <c r="A174" s="29">
        <v>151309</v>
      </c>
      <c r="B174" s="29" t="s">
        <v>169</v>
      </c>
    </row>
    <row r="175" spans="1:2">
      <c r="A175" s="29">
        <v>151310</v>
      </c>
      <c r="B175" s="29" t="s">
        <v>169</v>
      </c>
    </row>
    <row r="176" spans="1:2">
      <c r="A176" s="29">
        <v>151311</v>
      </c>
      <c r="B176" s="29" t="s">
        <v>169</v>
      </c>
    </row>
    <row r="177" spans="1:2">
      <c r="A177" s="29">
        <v>151312</v>
      </c>
      <c r="B177" s="29" t="s">
        <v>169</v>
      </c>
    </row>
    <row r="178" spans="1:2">
      <c r="A178" s="29">
        <v>152001</v>
      </c>
      <c r="B178" s="29" t="s">
        <v>169</v>
      </c>
    </row>
    <row r="179" spans="1:2">
      <c r="A179" s="29">
        <v>152002</v>
      </c>
      <c r="B179" s="29" t="s">
        <v>169</v>
      </c>
    </row>
    <row r="180" spans="1:2">
      <c r="A180" s="29">
        <v>152003</v>
      </c>
      <c r="B180" s="29" t="s">
        <v>169</v>
      </c>
    </row>
    <row r="181" spans="1:2">
      <c r="A181" s="29">
        <v>152008</v>
      </c>
      <c r="B181" s="29" t="s">
        <v>169</v>
      </c>
    </row>
    <row r="182" spans="1:2">
      <c r="A182" s="29">
        <v>152011</v>
      </c>
      <c r="B182" s="29" t="s">
        <v>169</v>
      </c>
    </row>
    <row r="183" spans="1:2">
      <c r="A183" s="29">
        <v>152012</v>
      </c>
      <c r="B183" s="29" t="s">
        <v>169</v>
      </c>
    </row>
    <row r="184" spans="1:2">
      <c r="A184" s="29">
        <v>152013</v>
      </c>
      <c r="B184" s="29" t="s">
        <v>169</v>
      </c>
    </row>
    <row r="185" spans="1:2">
      <c r="A185" s="29">
        <v>152014</v>
      </c>
      <c r="B185" s="29" t="s">
        <v>169</v>
      </c>
    </row>
    <row r="186" spans="1:2">
      <c r="A186" s="29">
        <v>152015</v>
      </c>
      <c r="B186" s="29" t="s">
        <v>169</v>
      </c>
    </row>
    <row r="187" spans="1:2">
      <c r="A187" s="29">
        <v>152016</v>
      </c>
      <c r="B187" s="29" t="s">
        <v>169</v>
      </c>
    </row>
    <row r="188" spans="1:2">
      <c r="A188" s="29">
        <v>152017</v>
      </c>
      <c r="B188" s="29" t="s">
        <v>169</v>
      </c>
    </row>
    <row r="189" spans="1:2">
      <c r="A189" s="29">
        <v>152018</v>
      </c>
      <c r="B189" s="29" t="s">
        <v>169</v>
      </c>
    </row>
    <row r="190" spans="1:2">
      <c r="A190" s="29">
        <v>152019</v>
      </c>
      <c r="B190" s="29" t="s">
        <v>169</v>
      </c>
    </row>
    <row r="191" spans="1:2">
      <c r="A191" s="29">
        <v>152020</v>
      </c>
      <c r="B191" s="29" t="s">
        <v>169</v>
      </c>
    </row>
    <row r="192" spans="1:2">
      <c r="A192" s="29">
        <v>152021</v>
      </c>
      <c r="B192" s="29" t="s">
        <v>169</v>
      </c>
    </row>
    <row r="193" spans="1:2">
      <c r="A193" s="29">
        <v>152102</v>
      </c>
      <c r="B193" s="29" t="s">
        <v>169</v>
      </c>
    </row>
    <row r="194" spans="1:2">
      <c r="A194" s="29">
        <v>152105</v>
      </c>
      <c r="B194" s="29" t="s">
        <v>169</v>
      </c>
    </row>
    <row r="195" spans="1:2">
      <c r="A195" s="29">
        <v>152106</v>
      </c>
      <c r="B195" s="29" t="s">
        <v>169</v>
      </c>
    </row>
    <row r="196" spans="1:2">
      <c r="A196" s="29">
        <v>152108</v>
      </c>
      <c r="B196" s="29" t="s">
        <v>169</v>
      </c>
    </row>
    <row r="197" spans="1:2">
      <c r="A197" s="29">
        <v>152109</v>
      </c>
      <c r="B197" s="29" t="s">
        <v>169</v>
      </c>
    </row>
    <row r="198" spans="1:2">
      <c r="A198" s="29">
        <v>152110</v>
      </c>
      <c r="B198" s="29" t="s">
        <v>169</v>
      </c>
    </row>
    <row r="199" spans="1:2">
      <c r="A199" s="29">
        <v>152111</v>
      </c>
      <c r="B199" s="29" t="s">
        <v>169</v>
      </c>
    </row>
    <row r="200" spans="1:2">
      <c r="A200" s="29">
        <v>152114</v>
      </c>
      <c r="B200" s="29" t="s">
        <v>169</v>
      </c>
    </row>
    <row r="201" spans="1:2">
      <c r="A201" s="29">
        <v>152117</v>
      </c>
      <c r="B201" s="29" t="s">
        <v>169</v>
      </c>
    </row>
    <row r="202" spans="1:2">
      <c r="A202" s="29">
        <v>152120</v>
      </c>
      <c r="B202" s="29" t="s">
        <v>169</v>
      </c>
    </row>
    <row r="203" spans="1:2">
      <c r="A203" s="29">
        <v>152122</v>
      </c>
      <c r="B203" s="29" t="s">
        <v>169</v>
      </c>
    </row>
    <row r="204" spans="1:2">
      <c r="A204" s="29">
        <v>152123</v>
      </c>
      <c r="B204" s="29" t="s">
        <v>169</v>
      </c>
    </row>
    <row r="205" spans="1:2">
      <c r="A205" s="29">
        <v>152125</v>
      </c>
      <c r="B205" s="29" t="s">
        <v>169</v>
      </c>
    </row>
    <row r="206" spans="1:2">
      <c r="A206" s="29">
        <v>152130</v>
      </c>
      <c r="B206" s="29" t="s">
        <v>169</v>
      </c>
    </row>
    <row r="207" spans="1:2">
      <c r="A207" s="29">
        <v>152134</v>
      </c>
      <c r="B207" s="29" t="s">
        <v>169</v>
      </c>
    </row>
    <row r="208" spans="1:2">
      <c r="A208" s="29">
        <v>152135</v>
      </c>
      <c r="B208" s="29" t="s">
        <v>169</v>
      </c>
    </row>
    <row r="209" spans="1:2">
      <c r="A209" s="29">
        <v>152140</v>
      </c>
      <c r="B209" s="29" t="s">
        <v>169</v>
      </c>
    </row>
    <row r="210" spans="1:2">
      <c r="A210" s="29">
        <v>152141</v>
      </c>
      <c r="B210" s="29" t="s">
        <v>169</v>
      </c>
    </row>
    <row r="211" spans="1:2">
      <c r="A211" s="29">
        <v>152148</v>
      </c>
      <c r="B211" s="29" t="s">
        <v>169</v>
      </c>
    </row>
    <row r="212" spans="1:2">
      <c r="A212" s="29">
        <v>152151</v>
      </c>
      <c r="B212" s="29" t="s">
        <v>169</v>
      </c>
    </row>
    <row r="213" spans="1:2">
      <c r="A213" s="29">
        <v>152152</v>
      </c>
      <c r="B213" s="29" t="s">
        <v>169</v>
      </c>
    </row>
    <row r="214" spans="1:2">
      <c r="A214" s="29">
        <v>152153</v>
      </c>
      <c r="B214" s="29" t="s">
        <v>169</v>
      </c>
    </row>
    <row r="215" spans="1:2">
      <c r="A215" s="29">
        <v>152159</v>
      </c>
      <c r="B215" s="29" t="s">
        <v>169</v>
      </c>
    </row>
    <row r="216" spans="1:2">
      <c r="A216" s="29">
        <v>152164</v>
      </c>
      <c r="B216" s="29" t="s">
        <v>169</v>
      </c>
    </row>
    <row r="217" spans="1:2">
      <c r="A217" s="29">
        <v>152165</v>
      </c>
      <c r="B217" s="29" t="s">
        <v>169</v>
      </c>
    </row>
    <row r="218" spans="1:2">
      <c r="A218" s="29">
        <v>152168</v>
      </c>
      <c r="B218" s="29" t="s">
        <v>169</v>
      </c>
    </row>
    <row r="219" spans="1:2">
      <c r="A219" s="29">
        <v>152173</v>
      </c>
      <c r="B219" s="29" t="s">
        <v>169</v>
      </c>
    </row>
    <row r="220" spans="1:2">
      <c r="A220" s="29">
        <v>152177</v>
      </c>
      <c r="B220" s="29" t="s">
        <v>169</v>
      </c>
    </row>
    <row r="221" spans="1:2">
      <c r="A221" s="29">
        <v>152182</v>
      </c>
      <c r="B221" s="29" t="s">
        <v>169</v>
      </c>
    </row>
    <row r="222" spans="1:2">
      <c r="A222" s="29">
        <v>152191</v>
      </c>
      <c r="B222" s="29" t="s">
        <v>169</v>
      </c>
    </row>
    <row r="223" spans="1:2">
      <c r="A223" s="29">
        <v>152195</v>
      </c>
      <c r="B223" s="29" t="s">
        <v>169</v>
      </c>
    </row>
    <row r="224" spans="1:2">
      <c r="A224" s="29">
        <v>152198</v>
      </c>
      <c r="B224" s="29" t="s">
        <v>169</v>
      </c>
    </row>
    <row r="225" spans="1:2">
      <c r="A225" s="29">
        <v>152199</v>
      </c>
      <c r="B225" s="29" t="s">
        <v>169</v>
      </c>
    </row>
    <row r="226" spans="1:2">
      <c r="A226" s="29">
        <v>152202</v>
      </c>
      <c r="B226" s="29" t="s">
        <v>169</v>
      </c>
    </row>
    <row r="227" spans="1:2">
      <c r="A227" s="29">
        <v>152203</v>
      </c>
      <c r="B227" s="29" t="s">
        <v>169</v>
      </c>
    </row>
    <row r="228" spans="1:2">
      <c r="A228" s="29">
        <v>152205</v>
      </c>
      <c r="B228" s="29" t="s">
        <v>169</v>
      </c>
    </row>
    <row r="229" spans="1:2">
      <c r="A229" s="29">
        <v>152206</v>
      </c>
      <c r="B229" s="29" t="s">
        <v>169</v>
      </c>
    </row>
    <row r="230" spans="1:2">
      <c r="A230" s="29">
        <v>152207</v>
      </c>
      <c r="B230" s="29" t="s">
        <v>169</v>
      </c>
    </row>
    <row r="231" spans="1:2">
      <c r="A231" s="29">
        <v>152208</v>
      </c>
      <c r="B231" s="29" t="s">
        <v>169</v>
      </c>
    </row>
    <row r="232" spans="1:2">
      <c r="A232" s="29">
        <v>152209</v>
      </c>
      <c r="B232" s="29" t="s">
        <v>169</v>
      </c>
    </row>
    <row r="233" spans="1:2">
      <c r="A233" s="29">
        <v>152210</v>
      </c>
      <c r="B233" s="29" t="s">
        <v>169</v>
      </c>
    </row>
    <row r="234" spans="1:2">
      <c r="A234" s="29">
        <v>152212</v>
      </c>
      <c r="B234" s="29" t="s">
        <v>169</v>
      </c>
    </row>
    <row r="235" spans="1:2">
      <c r="A235" s="29">
        <v>152213</v>
      </c>
      <c r="B235" s="29" t="s">
        <v>169</v>
      </c>
    </row>
    <row r="236" spans="1:2">
      <c r="A236" s="29">
        <v>152214</v>
      </c>
      <c r="B236" s="29" t="s">
        <v>169</v>
      </c>
    </row>
    <row r="237" spans="1:2">
      <c r="A237" s="29">
        <v>152215</v>
      </c>
      <c r="B237" s="29" t="s">
        <v>169</v>
      </c>
    </row>
    <row r="238" spans="1:2">
      <c r="A238" s="29">
        <v>152217</v>
      </c>
      <c r="B238" s="29" t="s">
        <v>169</v>
      </c>
    </row>
    <row r="239" spans="1:2">
      <c r="A239" s="29">
        <v>152218</v>
      </c>
      <c r="B239" s="29" t="s">
        <v>169</v>
      </c>
    </row>
    <row r="240" spans="1:2">
      <c r="A240" s="29">
        <v>152219</v>
      </c>
      <c r="B240" s="29" t="s">
        <v>168</v>
      </c>
    </row>
    <row r="241" spans="1:2">
      <c r="A241" s="29">
        <v>152220</v>
      </c>
      <c r="B241" s="29" t="s">
        <v>169</v>
      </c>
    </row>
    <row r="242" spans="1:2">
      <c r="A242" s="29">
        <v>152221</v>
      </c>
      <c r="B242" s="29" t="s">
        <v>169</v>
      </c>
    </row>
    <row r="243" spans="1:2">
      <c r="A243" s="29">
        <v>152222</v>
      </c>
      <c r="B243" s="29" t="s">
        <v>169</v>
      </c>
    </row>
    <row r="244" spans="1:2">
      <c r="A244" s="29">
        <v>152223</v>
      </c>
      <c r="B244" s="29" t="s">
        <v>169</v>
      </c>
    </row>
    <row r="245" spans="1:2">
      <c r="A245" s="29">
        <v>152224</v>
      </c>
      <c r="B245" s="29" t="s">
        <v>169</v>
      </c>
    </row>
    <row r="246" spans="1:2">
      <c r="A246" s="29">
        <v>152225</v>
      </c>
      <c r="B246" s="29" t="s">
        <v>169</v>
      </c>
    </row>
    <row r="247" spans="1:2">
      <c r="A247" s="29">
        <v>152226</v>
      </c>
      <c r="B247" s="29" t="s">
        <v>169</v>
      </c>
    </row>
    <row r="248" spans="1:2">
      <c r="A248" s="29">
        <v>152227</v>
      </c>
      <c r="B248" s="29" t="s">
        <v>169</v>
      </c>
    </row>
    <row r="249" spans="1:2">
      <c r="A249" s="29">
        <v>152228</v>
      </c>
      <c r="B249" s="29" t="s">
        <v>169</v>
      </c>
    </row>
    <row r="250" spans="1:2">
      <c r="A250" s="29">
        <v>152229</v>
      </c>
      <c r="B250" s="29" t="s">
        <v>169</v>
      </c>
    </row>
    <row r="251" spans="1:2">
      <c r="A251" s="29">
        <v>152231</v>
      </c>
      <c r="B251" s="29" t="s">
        <v>169</v>
      </c>
    </row>
    <row r="252" spans="1:2">
      <c r="A252" s="29">
        <v>152232</v>
      </c>
      <c r="B252" s="29" t="s">
        <v>169</v>
      </c>
    </row>
    <row r="253" spans="1:2">
      <c r="A253" s="29">
        <v>152233</v>
      </c>
      <c r="B253" s="29" t="s">
        <v>169</v>
      </c>
    </row>
    <row r="254" spans="1:2">
      <c r="A254" s="29">
        <v>152234</v>
      </c>
      <c r="B254" s="29" t="s">
        <v>169</v>
      </c>
    </row>
    <row r="255" spans="1:2">
      <c r="A255" s="29">
        <v>152235</v>
      </c>
      <c r="B255" s="29" t="s">
        <v>169</v>
      </c>
    </row>
    <row r="256" spans="1:2">
      <c r="A256" s="29">
        <v>152236</v>
      </c>
      <c r="B256" s="29" t="s">
        <v>169</v>
      </c>
    </row>
    <row r="257" spans="1:2">
      <c r="A257" s="29">
        <v>152237</v>
      </c>
      <c r="B257" s="29" t="s">
        <v>169</v>
      </c>
    </row>
    <row r="258" spans="1:2">
      <c r="A258" s="29">
        <v>152238</v>
      </c>
      <c r="B258" s="29" t="s">
        <v>169</v>
      </c>
    </row>
    <row r="259" spans="1:2">
      <c r="A259" s="29">
        <v>152239</v>
      </c>
      <c r="B259" s="29" t="s">
        <v>169</v>
      </c>
    </row>
    <row r="260" spans="1:2">
      <c r="A260" s="29">
        <v>152240</v>
      </c>
      <c r="B260" s="29" t="s">
        <v>169</v>
      </c>
    </row>
    <row r="261" spans="1:2">
      <c r="A261" s="29">
        <v>152241</v>
      </c>
      <c r="B261" s="29" t="s">
        <v>169</v>
      </c>
    </row>
    <row r="262" spans="1:2">
      <c r="A262" s="29">
        <v>152242</v>
      </c>
      <c r="B262" s="29" t="s">
        <v>169</v>
      </c>
    </row>
    <row r="263" spans="1:2">
      <c r="A263" s="29">
        <v>152243</v>
      </c>
      <c r="B263" s="29" t="s">
        <v>169</v>
      </c>
    </row>
    <row r="264" spans="1:2">
      <c r="A264" s="29">
        <v>152244</v>
      </c>
      <c r="B264" s="29" t="s">
        <v>169</v>
      </c>
    </row>
    <row r="265" spans="1:2">
      <c r="A265" s="29">
        <v>152245</v>
      </c>
      <c r="B265" s="29" t="s">
        <v>169</v>
      </c>
    </row>
    <row r="266" spans="1:2">
      <c r="A266" s="29">
        <v>152246</v>
      </c>
      <c r="B266" s="29" t="s">
        <v>169</v>
      </c>
    </row>
    <row r="267" spans="1:2">
      <c r="A267" s="29">
        <v>152247</v>
      </c>
      <c r="B267" s="29" t="s">
        <v>169</v>
      </c>
    </row>
    <row r="268" spans="1:2">
      <c r="A268" s="29">
        <v>152248</v>
      </c>
      <c r="B268" s="29" t="s">
        <v>169</v>
      </c>
    </row>
    <row r="269" spans="1:2">
      <c r="A269" s="29">
        <v>152249</v>
      </c>
      <c r="B269" s="29" t="s">
        <v>169</v>
      </c>
    </row>
    <row r="270" spans="1:2">
      <c r="A270" s="29">
        <v>152250</v>
      </c>
      <c r="B270" s="29" t="s">
        <v>169</v>
      </c>
    </row>
    <row r="271" spans="1:2">
      <c r="A271" s="29">
        <v>152251</v>
      </c>
      <c r="B271" s="29" t="s">
        <v>169</v>
      </c>
    </row>
    <row r="272" spans="1:2">
      <c r="A272" s="29">
        <v>152252</v>
      </c>
      <c r="B272" s="29" t="s">
        <v>169</v>
      </c>
    </row>
    <row r="273" spans="1:2">
      <c r="A273" s="29">
        <v>152253</v>
      </c>
      <c r="B273" s="29" t="s">
        <v>169</v>
      </c>
    </row>
    <row r="274" spans="1:2">
      <c r="A274" s="29">
        <v>152254</v>
      </c>
      <c r="B274" s="29" t="s">
        <v>169</v>
      </c>
    </row>
    <row r="275" spans="1:2">
      <c r="A275" s="29">
        <v>152255</v>
      </c>
      <c r="B275" s="29" t="s">
        <v>169</v>
      </c>
    </row>
    <row r="276" spans="1:2">
      <c r="A276" s="29">
        <v>152256</v>
      </c>
      <c r="B276" s="29" t="s">
        <v>169</v>
      </c>
    </row>
    <row r="277" spans="1:2">
      <c r="A277" s="29">
        <v>152257</v>
      </c>
      <c r="B277" s="29" t="s">
        <v>169</v>
      </c>
    </row>
    <row r="278" spans="1:2">
      <c r="A278" s="29">
        <v>152258</v>
      </c>
      <c r="B278" s="29" t="s">
        <v>169</v>
      </c>
    </row>
    <row r="279" spans="1:2">
      <c r="A279" s="29">
        <v>152259</v>
      </c>
      <c r="B279" s="29" t="s">
        <v>169</v>
      </c>
    </row>
    <row r="280" spans="1:2">
      <c r="A280" s="29">
        <v>152260</v>
      </c>
      <c r="B280" s="29" t="s">
        <v>169</v>
      </c>
    </row>
    <row r="281" spans="1:2">
      <c r="A281" s="29">
        <v>152261</v>
      </c>
      <c r="B281" s="29" t="s">
        <v>169</v>
      </c>
    </row>
    <row r="282" spans="1:2">
      <c r="A282" s="29">
        <v>152262</v>
      </c>
      <c r="B282" s="29" t="s">
        <v>169</v>
      </c>
    </row>
    <row r="283" spans="1:2">
      <c r="A283" s="29">
        <v>152263</v>
      </c>
      <c r="B283" s="29" t="s">
        <v>169</v>
      </c>
    </row>
    <row r="284" spans="1:2">
      <c r="A284" s="29">
        <v>152264</v>
      </c>
      <c r="B284" s="29" t="s">
        <v>169</v>
      </c>
    </row>
    <row r="285" spans="1:2">
      <c r="A285" s="29">
        <v>152265</v>
      </c>
      <c r="B285" s="29" t="s">
        <v>169</v>
      </c>
    </row>
    <row r="286" spans="1:2">
      <c r="A286" s="29">
        <v>152266</v>
      </c>
      <c r="B286" s="29" t="s">
        <v>169</v>
      </c>
    </row>
    <row r="287" spans="1:2">
      <c r="A287" s="29">
        <v>152267</v>
      </c>
      <c r="B287" s="29" t="s">
        <v>169</v>
      </c>
    </row>
    <row r="288" spans="1:2">
      <c r="A288" s="29">
        <v>152268</v>
      </c>
      <c r="B288" s="29" t="s">
        <v>169</v>
      </c>
    </row>
    <row r="289" spans="1:2">
      <c r="A289" s="29">
        <v>152269</v>
      </c>
      <c r="B289" s="29" t="s">
        <v>169</v>
      </c>
    </row>
    <row r="290" spans="1:2">
      <c r="A290" s="29">
        <v>152270</v>
      </c>
      <c r="B290" s="29" t="s">
        <v>169</v>
      </c>
    </row>
    <row r="291" spans="1:2">
      <c r="A291" s="29">
        <v>152271</v>
      </c>
      <c r="B291" s="29" t="s">
        <v>169</v>
      </c>
    </row>
    <row r="292" spans="1:2">
      <c r="A292" s="29">
        <v>152272</v>
      </c>
      <c r="B292" s="29" t="s">
        <v>169</v>
      </c>
    </row>
    <row r="293" spans="1:2">
      <c r="A293" s="29">
        <v>152273</v>
      </c>
      <c r="B293" s="29" t="s">
        <v>169</v>
      </c>
    </row>
    <row r="294" spans="1:2">
      <c r="A294" s="29">
        <v>152274</v>
      </c>
      <c r="B294" s="29" t="s">
        <v>169</v>
      </c>
    </row>
    <row r="295" spans="1:2">
      <c r="A295" s="29">
        <v>152275</v>
      </c>
      <c r="B295" s="29" t="s">
        <v>169</v>
      </c>
    </row>
    <row r="296" spans="1:2">
      <c r="A296" s="29">
        <v>152276</v>
      </c>
      <c r="B296" s="29" t="s">
        <v>169</v>
      </c>
    </row>
    <row r="297" spans="1:2">
      <c r="A297" s="29">
        <v>152277</v>
      </c>
      <c r="B297" s="29" t="s">
        <v>169</v>
      </c>
    </row>
    <row r="298" spans="1:2">
      <c r="A298" s="29">
        <v>152278</v>
      </c>
      <c r="B298" s="29" t="s">
        <v>169</v>
      </c>
    </row>
    <row r="299" spans="1:2">
      <c r="A299" s="29">
        <v>152279</v>
      </c>
      <c r="B299" s="29" t="s">
        <v>169</v>
      </c>
    </row>
    <row r="300" spans="1:2">
      <c r="A300" s="29">
        <v>152280</v>
      </c>
      <c r="B300" s="29" t="s">
        <v>169</v>
      </c>
    </row>
    <row r="301" spans="1:2">
      <c r="A301" s="29">
        <v>152301</v>
      </c>
      <c r="B301" s="29" t="s">
        <v>169</v>
      </c>
    </row>
    <row r="302" spans="1:2">
      <c r="A302" s="29">
        <v>152302</v>
      </c>
      <c r="B302" s="29" t="s">
        <v>169</v>
      </c>
    </row>
    <row r="303" spans="1:2">
      <c r="A303" s="29">
        <v>152303</v>
      </c>
      <c r="B303" s="29" t="s">
        <v>169</v>
      </c>
    </row>
    <row r="304" spans="1:2">
      <c r="A304" s="29">
        <v>152306</v>
      </c>
      <c r="B304" s="29" t="s">
        <v>169</v>
      </c>
    </row>
    <row r="305" spans="1:2">
      <c r="A305" s="29">
        <v>152308</v>
      </c>
      <c r="B305" s="29" t="s">
        <v>169</v>
      </c>
    </row>
    <row r="306" spans="1:2">
      <c r="A306" s="29">
        <v>152311</v>
      </c>
      <c r="B306" s="29" t="s">
        <v>169</v>
      </c>
    </row>
    <row r="307" spans="1:2">
      <c r="A307" s="29">
        <v>152317</v>
      </c>
      <c r="B307" s="29" t="s">
        <v>169</v>
      </c>
    </row>
    <row r="308" spans="1:2">
      <c r="A308" s="29">
        <v>152319</v>
      </c>
      <c r="B308" s="29" t="s">
        <v>169</v>
      </c>
    </row>
    <row r="309" spans="1:2">
      <c r="A309" s="29">
        <v>152324</v>
      </c>
      <c r="B309" s="29" t="s">
        <v>169</v>
      </c>
    </row>
    <row r="310" spans="1:2">
      <c r="A310" s="29">
        <v>152328</v>
      </c>
      <c r="B310" s="29" t="s">
        <v>169</v>
      </c>
    </row>
    <row r="311" spans="1:2">
      <c r="A311" s="29">
        <v>152331</v>
      </c>
      <c r="B311" s="29" t="s">
        <v>169</v>
      </c>
    </row>
    <row r="312" spans="1:2">
      <c r="A312" s="29">
        <v>152332</v>
      </c>
      <c r="B312" s="29" t="s">
        <v>169</v>
      </c>
    </row>
    <row r="313" spans="1:2">
      <c r="A313" s="29">
        <v>152334</v>
      </c>
      <c r="B313" s="29" t="s">
        <v>169</v>
      </c>
    </row>
    <row r="314" spans="1:2">
      <c r="A314" s="29">
        <v>152339</v>
      </c>
      <c r="B314" s="29" t="s">
        <v>169</v>
      </c>
    </row>
    <row r="315" spans="1:2">
      <c r="A315" s="29">
        <v>152340</v>
      </c>
      <c r="B315" s="29" t="s">
        <v>169</v>
      </c>
    </row>
    <row r="316" spans="1:2">
      <c r="A316" s="29">
        <v>152341</v>
      </c>
      <c r="B316" s="29" t="s">
        <v>169</v>
      </c>
    </row>
    <row r="317" spans="1:2">
      <c r="A317" s="29">
        <v>152345</v>
      </c>
      <c r="B317" s="29" t="s">
        <v>169</v>
      </c>
    </row>
    <row r="318" spans="1:2">
      <c r="A318" s="29">
        <v>152346</v>
      </c>
      <c r="B318" s="29" t="s">
        <v>169</v>
      </c>
    </row>
    <row r="319" spans="1:2">
      <c r="A319" s="29">
        <v>152347</v>
      </c>
      <c r="B319" s="29" t="s">
        <v>169</v>
      </c>
    </row>
    <row r="320" spans="1:2">
      <c r="A320" s="29">
        <v>152348</v>
      </c>
      <c r="B320" s="29" t="s">
        <v>169</v>
      </c>
    </row>
    <row r="321" spans="1:2">
      <c r="A321" s="29">
        <v>152349</v>
      </c>
      <c r="B321" s="29" t="s">
        <v>169</v>
      </c>
    </row>
    <row r="322" spans="1:2">
      <c r="A322" s="29">
        <v>152350</v>
      </c>
      <c r="B322" s="29" t="s">
        <v>169</v>
      </c>
    </row>
    <row r="323" spans="1:2">
      <c r="A323" s="29">
        <v>152351</v>
      </c>
      <c r="B323" s="29" t="s">
        <v>169</v>
      </c>
    </row>
    <row r="324" spans="1:2">
      <c r="A324" s="29">
        <v>152352</v>
      </c>
      <c r="B324" s="29" t="s">
        <v>169</v>
      </c>
    </row>
    <row r="325" spans="1:2">
      <c r="A325" s="29">
        <v>152353</v>
      </c>
      <c r="B325" s="29" t="s">
        <v>169</v>
      </c>
    </row>
    <row r="326" spans="1:2">
      <c r="A326" s="29">
        <v>152402</v>
      </c>
      <c r="B326" s="29" t="s">
        <v>169</v>
      </c>
    </row>
    <row r="327" spans="1:2">
      <c r="A327" s="29">
        <v>152403</v>
      </c>
      <c r="B327" s="29" t="s">
        <v>169</v>
      </c>
    </row>
    <row r="328" spans="1:2">
      <c r="A328" s="29">
        <v>152404</v>
      </c>
      <c r="B328" s="29" t="s">
        <v>169</v>
      </c>
    </row>
    <row r="329" spans="1:2">
      <c r="A329" s="29">
        <v>152406</v>
      </c>
      <c r="B329" s="29" t="s">
        <v>169</v>
      </c>
    </row>
    <row r="330" spans="1:2">
      <c r="A330" s="29">
        <v>152408</v>
      </c>
      <c r="B330" s="29" t="s">
        <v>169</v>
      </c>
    </row>
    <row r="331" spans="1:2">
      <c r="A331" s="29">
        <v>152409</v>
      </c>
      <c r="B331" s="29" t="s">
        <v>169</v>
      </c>
    </row>
    <row r="332" spans="1:2">
      <c r="A332" s="29">
        <v>152410</v>
      </c>
      <c r="B332" s="29" t="s">
        <v>169</v>
      </c>
    </row>
    <row r="333" spans="1:2">
      <c r="A333" s="29">
        <v>152411</v>
      </c>
      <c r="B333" s="29" t="s">
        <v>169</v>
      </c>
    </row>
    <row r="334" spans="1:2">
      <c r="A334" s="29">
        <v>152412</v>
      </c>
      <c r="B334" s="29" t="s">
        <v>169</v>
      </c>
    </row>
    <row r="335" spans="1:2">
      <c r="A335" s="29">
        <v>152414</v>
      </c>
      <c r="B335" s="29" t="s">
        <v>169</v>
      </c>
    </row>
    <row r="336" spans="1:2">
      <c r="A336" s="29">
        <v>152415</v>
      </c>
      <c r="B336" s="29" t="s">
        <v>169</v>
      </c>
    </row>
    <row r="337" spans="1:2">
      <c r="A337" s="29">
        <v>152417</v>
      </c>
      <c r="B337" s="29" t="s">
        <v>169</v>
      </c>
    </row>
    <row r="338" spans="1:2">
      <c r="A338" s="29">
        <v>152419</v>
      </c>
      <c r="B338" s="29" t="s">
        <v>169</v>
      </c>
    </row>
    <row r="339" spans="1:2">
      <c r="A339" s="29">
        <v>152422</v>
      </c>
      <c r="B339" s="29" t="s">
        <v>169</v>
      </c>
    </row>
    <row r="340" spans="1:2">
      <c r="A340" s="29">
        <v>152423</v>
      </c>
      <c r="B340" s="29" t="s">
        <v>169</v>
      </c>
    </row>
    <row r="341" spans="1:2">
      <c r="A341" s="29">
        <v>152424</v>
      </c>
      <c r="B341" s="29" t="s">
        <v>169</v>
      </c>
    </row>
    <row r="342" spans="1:2">
      <c r="A342" s="29">
        <v>152425</v>
      </c>
      <c r="B342" s="29" t="s">
        <v>169</v>
      </c>
    </row>
    <row r="343" spans="1:2">
      <c r="A343" s="29">
        <v>152426</v>
      </c>
      <c r="B343" s="29" t="s">
        <v>169</v>
      </c>
    </row>
    <row r="344" spans="1:2">
      <c r="A344" s="29">
        <v>152435</v>
      </c>
      <c r="B344" s="29" t="s">
        <v>169</v>
      </c>
    </row>
    <row r="345" spans="1:2">
      <c r="A345" s="29">
        <v>152438</v>
      </c>
      <c r="B345" s="29" t="s">
        <v>169</v>
      </c>
    </row>
    <row r="346" spans="1:2">
      <c r="A346" s="29">
        <v>152440</v>
      </c>
      <c r="B346" s="29" t="s">
        <v>169</v>
      </c>
    </row>
    <row r="347" spans="1:2">
      <c r="A347" s="29">
        <v>152443</v>
      </c>
      <c r="B347" s="29" t="s">
        <v>169</v>
      </c>
    </row>
    <row r="348" spans="1:2">
      <c r="A348" s="29">
        <v>152446</v>
      </c>
      <c r="B348" s="29" t="s">
        <v>169</v>
      </c>
    </row>
    <row r="349" spans="1:2">
      <c r="A349" s="29">
        <v>152450</v>
      </c>
      <c r="B349" s="29" t="s">
        <v>169</v>
      </c>
    </row>
    <row r="350" spans="1:2">
      <c r="A350" s="29">
        <v>152451</v>
      </c>
      <c r="B350" s="29" t="s">
        <v>169</v>
      </c>
    </row>
    <row r="351" spans="1:2">
      <c r="A351" s="29">
        <v>152453</v>
      </c>
      <c r="B351" s="29" t="s">
        <v>169</v>
      </c>
    </row>
    <row r="352" spans="1:2">
      <c r="A352" s="29">
        <v>152457</v>
      </c>
      <c r="B352" s="29" t="s">
        <v>169</v>
      </c>
    </row>
    <row r="353" spans="1:2">
      <c r="A353" s="29">
        <v>152459</v>
      </c>
      <c r="B353" s="29" t="s">
        <v>169</v>
      </c>
    </row>
    <row r="354" spans="1:2">
      <c r="A354" s="29">
        <v>152461</v>
      </c>
      <c r="B354" s="29" t="s">
        <v>169</v>
      </c>
    </row>
    <row r="355" spans="1:2">
      <c r="A355" s="29">
        <v>152463</v>
      </c>
      <c r="B355" s="29" t="s">
        <v>169</v>
      </c>
    </row>
    <row r="356" spans="1:2">
      <c r="A356" s="29">
        <v>152465</v>
      </c>
      <c r="B356" s="29" t="s">
        <v>169</v>
      </c>
    </row>
    <row r="357" spans="1:2">
      <c r="A357" s="29">
        <v>152466</v>
      </c>
      <c r="B357" s="29" t="s">
        <v>169</v>
      </c>
    </row>
    <row r="358" spans="1:2">
      <c r="A358" s="29">
        <v>152467</v>
      </c>
      <c r="B358" s="29" t="s">
        <v>169</v>
      </c>
    </row>
    <row r="359" spans="1:2">
      <c r="A359" s="29">
        <v>152468</v>
      </c>
      <c r="B359" s="29" t="s">
        <v>169</v>
      </c>
    </row>
    <row r="360" spans="1:2">
      <c r="A360" s="29">
        <v>152469</v>
      </c>
      <c r="B360" s="29" t="s">
        <v>169</v>
      </c>
    </row>
    <row r="361" spans="1:2">
      <c r="A361" s="29">
        <v>152470</v>
      </c>
      <c r="B361" s="29" t="s">
        <v>169</v>
      </c>
    </row>
    <row r="362" spans="1:2">
      <c r="A362" s="29">
        <v>152471</v>
      </c>
      <c r="B362" s="29" t="s">
        <v>169</v>
      </c>
    </row>
    <row r="363" spans="1:2">
      <c r="A363" s="29">
        <v>152472</v>
      </c>
      <c r="B363" s="29" t="s">
        <v>169</v>
      </c>
    </row>
    <row r="364" spans="1:2">
      <c r="A364" s="29">
        <v>152473</v>
      </c>
      <c r="B364" s="29" t="s">
        <v>169</v>
      </c>
    </row>
    <row r="365" spans="1:2">
      <c r="A365" s="29">
        <v>152474</v>
      </c>
      <c r="B365" s="29" t="s">
        <v>169</v>
      </c>
    </row>
    <row r="366" spans="1:2">
      <c r="A366" s="29">
        <v>152475</v>
      </c>
      <c r="B366" s="29" t="s">
        <v>169</v>
      </c>
    </row>
    <row r="367" spans="1:2">
      <c r="A367" s="29">
        <v>152476</v>
      </c>
      <c r="B367" s="29" t="s">
        <v>169</v>
      </c>
    </row>
    <row r="368" spans="1:2">
      <c r="A368" s="29">
        <v>152477</v>
      </c>
      <c r="B368" s="29" t="s">
        <v>169</v>
      </c>
    </row>
    <row r="369" spans="1:2">
      <c r="A369" s="29">
        <v>152478</v>
      </c>
      <c r="B369" s="29" t="s">
        <v>169</v>
      </c>
    </row>
    <row r="370" spans="1:2">
      <c r="A370" s="29">
        <v>152479</v>
      </c>
      <c r="B370" s="29" t="s">
        <v>169</v>
      </c>
    </row>
    <row r="371" spans="1:2">
      <c r="A371" s="29">
        <v>152480</v>
      </c>
      <c r="B371" s="29" t="s">
        <v>169</v>
      </c>
    </row>
    <row r="372" spans="1:2">
      <c r="A372" s="29">
        <v>152601</v>
      </c>
      <c r="B372" s="29" t="s">
        <v>169</v>
      </c>
    </row>
    <row r="373" spans="1:2">
      <c r="A373" s="29">
        <v>152605</v>
      </c>
      <c r="B373" s="29" t="s">
        <v>169</v>
      </c>
    </row>
    <row r="374" spans="1:2">
      <c r="A374" s="29">
        <v>152607</v>
      </c>
      <c r="B374" s="29" t="s">
        <v>169</v>
      </c>
    </row>
    <row r="375" spans="1:2">
      <c r="A375" s="29">
        <v>152610</v>
      </c>
      <c r="B375" s="29" t="s">
        <v>169</v>
      </c>
    </row>
    <row r="376" spans="1:2">
      <c r="A376" s="29">
        <v>152612</v>
      </c>
      <c r="B376" s="29" t="s">
        <v>169</v>
      </c>
    </row>
    <row r="377" spans="1:2">
      <c r="A377" s="29">
        <v>152613</v>
      </c>
      <c r="B377" s="29" t="s">
        <v>169</v>
      </c>
    </row>
    <row r="378" spans="1:2">
      <c r="A378" s="29">
        <v>152614</v>
      </c>
      <c r="B378" s="29" t="s">
        <v>169</v>
      </c>
    </row>
    <row r="379" spans="1:2">
      <c r="A379" s="29">
        <v>152616</v>
      </c>
      <c r="B379" s="29" t="s">
        <v>169</v>
      </c>
    </row>
    <row r="380" spans="1:2">
      <c r="A380" s="29">
        <v>152618</v>
      </c>
      <c r="B380" s="29" t="s">
        <v>169</v>
      </c>
    </row>
    <row r="381" spans="1:2">
      <c r="A381" s="29">
        <v>152619</v>
      </c>
      <c r="B381" s="29" t="s">
        <v>169</v>
      </c>
    </row>
    <row r="382" spans="1:2">
      <c r="A382" s="29">
        <v>152620</v>
      </c>
      <c r="B382" s="29" t="s">
        <v>169</v>
      </c>
    </row>
    <row r="383" spans="1:2">
      <c r="A383" s="29">
        <v>152621</v>
      </c>
      <c r="B383" s="29" t="s">
        <v>169</v>
      </c>
    </row>
    <row r="384" spans="1:2">
      <c r="A384" s="29">
        <v>152622</v>
      </c>
      <c r="B384" s="29" t="s">
        <v>169</v>
      </c>
    </row>
    <row r="385" spans="1:2">
      <c r="A385" s="29">
        <v>152623</v>
      </c>
      <c r="B385" s="29" t="s">
        <v>169</v>
      </c>
    </row>
    <row r="386" spans="1:2">
      <c r="A386" s="29">
        <v>152624</v>
      </c>
      <c r="B386" s="29" t="s">
        <v>169</v>
      </c>
    </row>
    <row r="387" spans="1:2">
      <c r="A387" s="29">
        <v>152625</v>
      </c>
      <c r="B387" s="29" t="s">
        <v>169</v>
      </c>
    </row>
    <row r="388" spans="1:2">
      <c r="A388" s="29">
        <v>152626</v>
      </c>
      <c r="B388" s="29" t="s">
        <v>169</v>
      </c>
    </row>
    <row r="389" spans="1:2">
      <c r="A389" s="29">
        <v>152627</v>
      </c>
      <c r="B389" s="29" t="s">
        <v>169</v>
      </c>
    </row>
    <row r="390" spans="1:2">
      <c r="A390" s="29">
        <v>152702</v>
      </c>
      <c r="B390" s="29" t="s">
        <v>169</v>
      </c>
    </row>
    <row r="391" spans="1:2">
      <c r="A391" s="29">
        <v>152705</v>
      </c>
      <c r="B391" s="29" t="s">
        <v>169</v>
      </c>
    </row>
    <row r="392" spans="1:2">
      <c r="A392" s="29">
        <v>152706</v>
      </c>
      <c r="B392" s="29" t="s">
        <v>169</v>
      </c>
    </row>
    <row r="393" spans="1:2">
      <c r="A393" s="29">
        <v>152707</v>
      </c>
      <c r="B393" s="29" t="s">
        <v>169</v>
      </c>
    </row>
    <row r="394" spans="1:2">
      <c r="A394" s="29">
        <v>152708</v>
      </c>
      <c r="B394" s="29" t="s">
        <v>169</v>
      </c>
    </row>
    <row r="395" spans="1:2">
      <c r="A395" s="29">
        <v>152709</v>
      </c>
      <c r="B395" s="29" t="s">
        <v>169</v>
      </c>
    </row>
    <row r="396" spans="1:2">
      <c r="A396" s="29">
        <v>152713</v>
      </c>
      <c r="B396" s="29" t="s">
        <v>169</v>
      </c>
    </row>
    <row r="397" spans="1:2">
      <c r="A397" s="29">
        <v>152714</v>
      </c>
      <c r="B397" s="29" t="s">
        <v>169</v>
      </c>
    </row>
    <row r="398" spans="1:2">
      <c r="A398" s="29">
        <v>152715</v>
      </c>
      <c r="B398" s="29" t="s">
        <v>169</v>
      </c>
    </row>
    <row r="399" spans="1:2">
      <c r="A399" s="29">
        <v>152717</v>
      </c>
      <c r="B399" s="29" t="s">
        <v>169</v>
      </c>
    </row>
    <row r="400" spans="1:2">
      <c r="A400" s="29">
        <v>152718</v>
      </c>
      <c r="B400" s="29" t="s">
        <v>169</v>
      </c>
    </row>
    <row r="401" spans="1:2">
      <c r="A401" s="29">
        <v>152721</v>
      </c>
      <c r="B401" s="29" t="s">
        <v>169</v>
      </c>
    </row>
    <row r="402" spans="1:2">
      <c r="A402" s="29">
        <v>152724</v>
      </c>
      <c r="B402" s="29" t="s">
        <v>169</v>
      </c>
    </row>
    <row r="403" spans="1:2">
      <c r="A403" s="29">
        <v>152726</v>
      </c>
      <c r="B403" s="29" t="s">
        <v>169</v>
      </c>
    </row>
    <row r="404" spans="1:2">
      <c r="A404" s="29">
        <v>152730</v>
      </c>
      <c r="B404" s="29" t="s">
        <v>169</v>
      </c>
    </row>
    <row r="405" spans="1:2">
      <c r="A405" s="29">
        <v>152737</v>
      </c>
      <c r="B405" s="29" t="s">
        <v>169</v>
      </c>
    </row>
    <row r="406" spans="1:2">
      <c r="A406" s="29">
        <v>152738</v>
      </c>
      <c r="B406" s="29" t="s">
        <v>169</v>
      </c>
    </row>
    <row r="407" spans="1:2">
      <c r="A407" s="29">
        <v>152740</v>
      </c>
      <c r="B407" s="29" t="s">
        <v>169</v>
      </c>
    </row>
    <row r="408" spans="1:2">
      <c r="A408" s="29">
        <v>152745</v>
      </c>
      <c r="B408" s="29" t="s">
        <v>169</v>
      </c>
    </row>
    <row r="409" spans="1:2">
      <c r="A409" s="29">
        <v>152749</v>
      </c>
      <c r="B409" s="29" t="s">
        <v>169</v>
      </c>
    </row>
    <row r="410" spans="1:2">
      <c r="A410" s="29">
        <v>152753</v>
      </c>
      <c r="B410" s="29" t="s">
        <v>169</v>
      </c>
    </row>
    <row r="411" spans="1:2">
      <c r="A411" s="29">
        <v>152755</v>
      </c>
      <c r="B411" s="29" t="s">
        <v>169</v>
      </c>
    </row>
    <row r="412" spans="1:2">
      <c r="A412" s="29">
        <v>152759</v>
      </c>
      <c r="B412" s="29" t="s">
        <v>169</v>
      </c>
    </row>
    <row r="413" spans="1:2">
      <c r="A413" s="29">
        <v>152760</v>
      </c>
      <c r="B413" s="29" t="s">
        <v>169</v>
      </c>
    </row>
    <row r="414" spans="1:2">
      <c r="A414" s="29">
        <v>152762</v>
      </c>
      <c r="B414" s="29" t="s">
        <v>169</v>
      </c>
    </row>
    <row r="415" spans="1:2">
      <c r="A415" s="29">
        <v>152766</v>
      </c>
      <c r="B415" s="29" t="s">
        <v>169</v>
      </c>
    </row>
    <row r="416" spans="1:2">
      <c r="A416" s="29">
        <v>152767</v>
      </c>
      <c r="B416" s="29" t="s">
        <v>169</v>
      </c>
    </row>
    <row r="417" spans="1:2">
      <c r="A417" s="29">
        <v>152770</v>
      </c>
      <c r="B417" s="29" t="s">
        <v>169</v>
      </c>
    </row>
    <row r="418" spans="1:2">
      <c r="A418" s="29">
        <v>152772</v>
      </c>
      <c r="B418" s="29" t="s">
        <v>169</v>
      </c>
    </row>
    <row r="419" spans="1:2">
      <c r="A419" s="29">
        <v>152773</v>
      </c>
      <c r="B419" s="29" t="s">
        <v>169</v>
      </c>
    </row>
    <row r="420" spans="1:2">
      <c r="A420" s="29">
        <v>152775</v>
      </c>
      <c r="B420" s="29" t="s">
        <v>169</v>
      </c>
    </row>
    <row r="421" spans="1:2">
      <c r="A421" s="29">
        <v>152778</v>
      </c>
      <c r="B421" s="29" t="s">
        <v>169</v>
      </c>
    </row>
    <row r="422" spans="1:2">
      <c r="A422" s="29">
        <v>152779</v>
      </c>
      <c r="B422" s="29" t="s">
        <v>169</v>
      </c>
    </row>
    <row r="423" spans="1:2">
      <c r="A423" s="29">
        <v>152780</v>
      </c>
      <c r="B423" s="29" t="s">
        <v>169</v>
      </c>
    </row>
    <row r="424" spans="1:2">
      <c r="A424" s="29">
        <v>152781</v>
      </c>
      <c r="B424" s="29" t="s">
        <v>169</v>
      </c>
    </row>
    <row r="425" spans="1:2">
      <c r="A425" s="29">
        <v>152783</v>
      </c>
      <c r="B425" s="29" t="s">
        <v>169</v>
      </c>
    </row>
    <row r="426" spans="1:2">
      <c r="A426" s="29">
        <v>152784</v>
      </c>
      <c r="B426" s="29" t="s">
        <v>169</v>
      </c>
    </row>
    <row r="427" spans="1:2">
      <c r="A427" s="29">
        <v>152786</v>
      </c>
      <c r="B427" s="29" t="s">
        <v>169</v>
      </c>
    </row>
    <row r="428" spans="1:2">
      <c r="A428" s="29">
        <v>152787</v>
      </c>
      <c r="B428" s="29" t="s">
        <v>169</v>
      </c>
    </row>
    <row r="429" spans="1:2">
      <c r="A429" s="29">
        <v>152788</v>
      </c>
      <c r="B429" s="29" t="s">
        <v>169</v>
      </c>
    </row>
    <row r="430" spans="1:2">
      <c r="A430" s="29">
        <v>152789</v>
      </c>
      <c r="B430" s="29" t="s">
        <v>169</v>
      </c>
    </row>
    <row r="431" spans="1:2">
      <c r="A431" s="29">
        <v>152790</v>
      </c>
      <c r="B431" s="29" t="s">
        <v>169</v>
      </c>
    </row>
    <row r="432" spans="1:2">
      <c r="A432" s="29">
        <v>152791</v>
      </c>
      <c r="B432" s="29" t="s">
        <v>169</v>
      </c>
    </row>
    <row r="433" spans="1:2">
      <c r="A433" s="29">
        <v>152792</v>
      </c>
      <c r="B433" s="29" t="s">
        <v>169</v>
      </c>
    </row>
    <row r="434" spans="1:2">
      <c r="A434" s="29">
        <v>152793</v>
      </c>
      <c r="B434" s="29" t="s">
        <v>169</v>
      </c>
    </row>
    <row r="435" spans="1:2">
      <c r="A435" s="29">
        <v>152794</v>
      </c>
      <c r="B435" s="29" t="s">
        <v>169</v>
      </c>
    </row>
    <row r="436" spans="1:2">
      <c r="A436" s="29">
        <v>152795</v>
      </c>
      <c r="B436" s="29" t="s">
        <v>169</v>
      </c>
    </row>
    <row r="437" spans="1:2">
      <c r="A437" s="29">
        <v>152796</v>
      </c>
      <c r="B437" s="29" t="s">
        <v>169</v>
      </c>
    </row>
    <row r="438" spans="1:2">
      <c r="A438" s="29">
        <v>152797</v>
      </c>
      <c r="B438" s="29" t="s">
        <v>169</v>
      </c>
    </row>
    <row r="439" spans="1:2">
      <c r="A439" s="29">
        <v>152798</v>
      </c>
      <c r="B439" s="29" t="s">
        <v>169</v>
      </c>
    </row>
    <row r="440" spans="1:2">
      <c r="A440" s="29">
        <v>152799</v>
      </c>
      <c r="B440" s="29" t="s">
        <v>169</v>
      </c>
    </row>
    <row r="441" spans="1:2">
      <c r="A441" s="29">
        <v>152800</v>
      </c>
      <c r="B441" s="29" t="s">
        <v>169</v>
      </c>
    </row>
    <row r="442" spans="1:2">
      <c r="A442" s="29">
        <v>152801</v>
      </c>
      <c r="B442" s="29" t="s">
        <v>169</v>
      </c>
    </row>
    <row r="443" spans="1:2">
      <c r="A443" s="29">
        <v>152802</v>
      </c>
      <c r="B443" s="29" t="s">
        <v>169</v>
      </c>
    </row>
    <row r="444" spans="1:2">
      <c r="A444" s="29">
        <v>152803</v>
      </c>
      <c r="B444" s="29" t="s">
        <v>169</v>
      </c>
    </row>
    <row r="445" spans="1:2">
      <c r="A445" s="29">
        <v>152804</v>
      </c>
      <c r="B445" s="29" t="s">
        <v>169</v>
      </c>
    </row>
    <row r="446" spans="1:2">
      <c r="A446" s="29">
        <v>152805</v>
      </c>
      <c r="B446" s="29" t="s">
        <v>169</v>
      </c>
    </row>
    <row r="447" spans="1:2">
      <c r="A447" s="29">
        <v>152806</v>
      </c>
      <c r="B447" s="29" t="s">
        <v>169</v>
      </c>
    </row>
    <row r="448" spans="1:2">
      <c r="A448" s="29">
        <v>152807</v>
      </c>
      <c r="B448" s="29" t="s">
        <v>169</v>
      </c>
    </row>
    <row r="449" spans="1:2">
      <c r="A449" s="29">
        <v>152808</v>
      </c>
      <c r="B449" s="29" t="s">
        <v>169</v>
      </c>
    </row>
    <row r="450" spans="1:2">
      <c r="A450" s="29">
        <v>152809</v>
      </c>
      <c r="B450" s="29" t="s">
        <v>169</v>
      </c>
    </row>
    <row r="451" spans="1:2">
      <c r="A451" s="29">
        <v>152810</v>
      </c>
      <c r="B451" s="29" t="s">
        <v>169</v>
      </c>
    </row>
    <row r="452" spans="1:2">
      <c r="A452" s="29">
        <v>152811</v>
      </c>
      <c r="B452" s="29" t="s">
        <v>169</v>
      </c>
    </row>
    <row r="453" spans="1:2">
      <c r="A453" s="29">
        <v>152812</v>
      </c>
      <c r="B453" s="29" t="s">
        <v>169</v>
      </c>
    </row>
    <row r="454" spans="1:2">
      <c r="A454" s="29">
        <v>152813</v>
      </c>
      <c r="B454" s="29" t="s">
        <v>169</v>
      </c>
    </row>
    <row r="455" spans="1:2">
      <c r="A455" s="29">
        <v>152814</v>
      </c>
      <c r="B455" s="29" t="s">
        <v>169</v>
      </c>
    </row>
    <row r="456" spans="1:2">
      <c r="A456" s="29">
        <v>152815</v>
      </c>
      <c r="B456" s="29" t="s">
        <v>169</v>
      </c>
    </row>
    <row r="457" spans="1:2">
      <c r="A457" s="29">
        <v>152816</v>
      </c>
      <c r="B457" s="29" t="s">
        <v>169</v>
      </c>
    </row>
    <row r="458" spans="1:2">
      <c r="A458" s="29">
        <v>152817</v>
      </c>
      <c r="B458" s="29" t="s">
        <v>169</v>
      </c>
    </row>
    <row r="459" spans="1:2">
      <c r="A459" s="29">
        <v>152818</v>
      </c>
      <c r="B459" s="29" t="s">
        <v>169</v>
      </c>
    </row>
    <row r="460" spans="1:2">
      <c r="A460" s="29">
        <v>152819</v>
      </c>
      <c r="B460" s="29" t="s">
        <v>169</v>
      </c>
    </row>
    <row r="461" spans="1:2">
      <c r="A461" s="29">
        <v>152820</v>
      </c>
      <c r="B461" s="29" t="s">
        <v>169</v>
      </c>
    </row>
    <row r="462" spans="1:2">
      <c r="A462" s="29">
        <v>152821</v>
      </c>
      <c r="B462" s="29" t="s">
        <v>169</v>
      </c>
    </row>
    <row r="463" spans="1:2">
      <c r="A463" s="29">
        <v>152822</v>
      </c>
      <c r="B463" s="29" t="s">
        <v>169</v>
      </c>
    </row>
    <row r="464" spans="1:2">
      <c r="A464" s="29">
        <v>152823</v>
      </c>
      <c r="B464" s="29" t="s">
        <v>169</v>
      </c>
    </row>
    <row r="465" spans="1:2">
      <c r="A465" s="29">
        <v>152824</v>
      </c>
      <c r="B465" s="29" t="s">
        <v>169</v>
      </c>
    </row>
    <row r="466" spans="1:2">
      <c r="A466" s="29">
        <v>152825</v>
      </c>
      <c r="B466" s="29" t="s">
        <v>169</v>
      </c>
    </row>
    <row r="467" spans="1:2">
      <c r="A467" s="29">
        <v>152902</v>
      </c>
      <c r="B467" s="29" t="s">
        <v>169</v>
      </c>
    </row>
    <row r="468" spans="1:2">
      <c r="A468" s="29">
        <v>152903</v>
      </c>
      <c r="B468" s="29" t="s">
        <v>169</v>
      </c>
    </row>
    <row r="469" spans="1:2">
      <c r="A469" s="29">
        <v>152904</v>
      </c>
      <c r="B469" s="29" t="s">
        <v>169</v>
      </c>
    </row>
    <row r="470" spans="1:2">
      <c r="A470" s="29">
        <v>152905</v>
      </c>
      <c r="B470" s="29" t="s">
        <v>169</v>
      </c>
    </row>
    <row r="471" spans="1:2">
      <c r="A471" s="29">
        <v>152906</v>
      </c>
      <c r="B471" s="29" t="s">
        <v>169</v>
      </c>
    </row>
    <row r="472" spans="1:2">
      <c r="A472" s="29">
        <v>152907</v>
      </c>
      <c r="B472" s="29" t="s">
        <v>169</v>
      </c>
    </row>
    <row r="473" spans="1:2">
      <c r="A473" s="29">
        <v>152908</v>
      </c>
      <c r="B473" s="29" t="s">
        <v>169</v>
      </c>
    </row>
    <row r="474" spans="1:2">
      <c r="A474" s="29">
        <v>152912</v>
      </c>
      <c r="B474" s="29" t="s">
        <v>169</v>
      </c>
    </row>
    <row r="475" spans="1:2">
      <c r="A475" s="29">
        <v>152913</v>
      </c>
      <c r="B475" s="29" t="s">
        <v>169</v>
      </c>
    </row>
    <row r="476" spans="1:2">
      <c r="A476" s="29">
        <v>152915</v>
      </c>
      <c r="B476" s="29" t="s">
        <v>169</v>
      </c>
    </row>
    <row r="477" spans="1:2">
      <c r="A477" s="29">
        <v>152916</v>
      </c>
      <c r="B477" s="29" t="s">
        <v>169</v>
      </c>
    </row>
    <row r="478" spans="1:2">
      <c r="A478" s="29">
        <v>152917</v>
      </c>
      <c r="B478" s="29" t="s">
        <v>169</v>
      </c>
    </row>
    <row r="479" spans="1:2">
      <c r="A479" s="29">
        <v>152920</v>
      </c>
      <c r="B479" s="29" t="s">
        <v>169</v>
      </c>
    </row>
    <row r="480" spans="1:2">
      <c r="A480" s="29">
        <v>152922</v>
      </c>
      <c r="B480" s="29" t="s">
        <v>169</v>
      </c>
    </row>
    <row r="481" spans="1:2">
      <c r="A481" s="29">
        <v>152925</v>
      </c>
      <c r="B481" s="29" t="s">
        <v>169</v>
      </c>
    </row>
    <row r="482" spans="1:2">
      <c r="A482" s="29">
        <v>152926</v>
      </c>
      <c r="B482" s="29" t="s">
        <v>169</v>
      </c>
    </row>
    <row r="483" spans="1:2">
      <c r="A483" s="29">
        <v>152927</v>
      </c>
      <c r="B483" s="29" t="s">
        <v>169</v>
      </c>
    </row>
    <row r="484" spans="1:2">
      <c r="A484" s="29">
        <v>152929</v>
      </c>
      <c r="B484" s="29" t="s">
        <v>169</v>
      </c>
    </row>
    <row r="485" spans="1:2">
      <c r="A485" s="29">
        <v>152934</v>
      </c>
      <c r="B485" s="29" t="s">
        <v>169</v>
      </c>
    </row>
    <row r="486" spans="1:2">
      <c r="A486" s="29">
        <v>152935</v>
      </c>
      <c r="B486" s="29" t="s">
        <v>169</v>
      </c>
    </row>
    <row r="487" spans="1:2">
      <c r="A487" s="29">
        <v>152936</v>
      </c>
      <c r="B487" s="29" t="s">
        <v>169</v>
      </c>
    </row>
    <row r="488" spans="1:2">
      <c r="A488" s="29">
        <v>152937</v>
      </c>
      <c r="B488" s="29" t="s">
        <v>169</v>
      </c>
    </row>
    <row r="489" spans="1:2">
      <c r="A489" s="29">
        <v>152939</v>
      </c>
      <c r="B489" s="29" t="s">
        <v>169</v>
      </c>
    </row>
    <row r="490" spans="1:2">
      <c r="A490" s="29">
        <v>152940</v>
      </c>
      <c r="B490" s="29" t="s">
        <v>169</v>
      </c>
    </row>
    <row r="491" spans="1:2">
      <c r="A491" s="29">
        <v>152941</v>
      </c>
      <c r="B491" s="29" t="s">
        <v>169</v>
      </c>
    </row>
    <row r="492" spans="1:2">
      <c r="A492" s="29">
        <v>152942</v>
      </c>
      <c r="B492" s="29" t="s">
        <v>169</v>
      </c>
    </row>
    <row r="493" spans="1:2">
      <c r="A493" s="29">
        <v>152945</v>
      </c>
      <c r="B493" s="29" t="s">
        <v>169</v>
      </c>
    </row>
    <row r="494" spans="1:2">
      <c r="A494" s="29">
        <v>152946</v>
      </c>
      <c r="B494" s="29" t="s">
        <v>169</v>
      </c>
    </row>
    <row r="495" spans="1:2">
      <c r="A495" s="29">
        <v>152950</v>
      </c>
      <c r="B495" s="29" t="s">
        <v>169</v>
      </c>
    </row>
    <row r="496" spans="1:2">
      <c r="A496" s="29">
        <v>152951</v>
      </c>
      <c r="B496" s="29" t="s">
        <v>169</v>
      </c>
    </row>
    <row r="497" spans="1:2">
      <c r="A497" s="29">
        <v>152952</v>
      </c>
      <c r="B497" s="29" t="s">
        <v>169</v>
      </c>
    </row>
    <row r="498" spans="1:2">
      <c r="A498" s="29">
        <v>152953</v>
      </c>
      <c r="B498" s="29" t="s">
        <v>169</v>
      </c>
    </row>
    <row r="499" spans="1:2">
      <c r="A499" s="29">
        <v>152955</v>
      </c>
      <c r="B499" s="29" t="s">
        <v>169</v>
      </c>
    </row>
    <row r="500" spans="1:2">
      <c r="A500" s="29">
        <v>152956</v>
      </c>
      <c r="B500" s="29" t="s">
        <v>169</v>
      </c>
    </row>
    <row r="501" spans="1:2">
      <c r="A501" s="29">
        <v>152960</v>
      </c>
      <c r="B501" s="29" t="s">
        <v>169</v>
      </c>
    </row>
    <row r="502" spans="1:2">
      <c r="A502" s="29">
        <v>152961</v>
      </c>
      <c r="B502" s="29" t="s">
        <v>169</v>
      </c>
    </row>
    <row r="503" spans="1:2">
      <c r="A503" s="29">
        <v>152962</v>
      </c>
      <c r="B503" s="29" t="s">
        <v>169</v>
      </c>
    </row>
    <row r="504" spans="1:2">
      <c r="A504" s="29">
        <v>152964</v>
      </c>
      <c r="B504" s="29" t="s">
        <v>169</v>
      </c>
    </row>
    <row r="505" spans="1:2">
      <c r="A505" s="29">
        <v>152965</v>
      </c>
      <c r="B505" s="29" t="s">
        <v>169</v>
      </c>
    </row>
    <row r="506" spans="1:2">
      <c r="A506" s="29">
        <v>152968</v>
      </c>
      <c r="B506" s="29" t="s">
        <v>169</v>
      </c>
    </row>
    <row r="507" spans="1:2">
      <c r="A507" s="29">
        <v>152972</v>
      </c>
      <c r="B507" s="29" t="s">
        <v>169</v>
      </c>
    </row>
    <row r="508" spans="1:2">
      <c r="A508" s="29">
        <v>152973</v>
      </c>
      <c r="B508" s="29" t="s">
        <v>169</v>
      </c>
    </row>
    <row r="509" spans="1:2">
      <c r="A509" s="29">
        <v>152974</v>
      </c>
      <c r="B509" s="29" t="s">
        <v>169</v>
      </c>
    </row>
    <row r="510" spans="1:2">
      <c r="A510" s="29">
        <v>152975</v>
      </c>
      <c r="B510" s="29" t="s">
        <v>169</v>
      </c>
    </row>
    <row r="511" spans="1:2">
      <c r="A511" s="29">
        <v>152976</v>
      </c>
      <c r="B511" s="29" t="s">
        <v>169</v>
      </c>
    </row>
    <row r="512" spans="1:2">
      <c r="A512" s="29">
        <v>152979</v>
      </c>
      <c r="B512" s="29" t="s">
        <v>169</v>
      </c>
    </row>
    <row r="513" spans="1:2">
      <c r="A513" s="29">
        <v>152980</v>
      </c>
      <c r="B513" s="29" t="s">
        <v>169</v>
      </c>
    </row>
    <row r="514" spans="1:2">
      <c r="A514" s="29">
        <v>152981</v>
      </c>
      <c r="B514" s="29" t="s">
        <v>169</v>
      </c>
    </row>
    <row r="515" spans="1:2">
      <c r="A515" s="29">
        <v>152982</v>
      </c>
      <c r="B515" s="29" t="s">
        <v>169</v>
      </c>
    </row>
    <row r="516" spans="1:2">
      <c r="A516" s="29">
        <v>152983</v>
      </c>
      <c r="B516" s="29" t="s">
        <v>169</v>
      </c>
    </row>
    <row r="517" spans="1:2">
      <c r="A517" s="29">
        <v>152984</v>
      </c>
      <c r="B517" s="29" t="s">
        <v>169</v>
      </c>
    </row>
    <row r="518" spans="1:2">
      <c r="A518" s="29">
        <v>152985</v>
      </c>
      <c r="B518" s="29" t="s">
        <v>169</v>
      </c>
    </row>
    <row r="519" spans="1:2">
      <c r="A519" s="29">
        <v>152986</v>
      </c>
      <c r="B519" s="29" t="s">
        <v>169</v>
      </c>
    </row>
    <row r="520" spans="1:2">
      <c r="A520" s="29">
        <v>152987</v>
      </c>
      <c r="B520" s="29" t="s">
        <v>169</v>
      </c>
    </row>
    <row r="521" spans="1:2">
      <c r="A521" s="29">
        <v>152988</v>
      </c>
      <c r="B521" s="29" t="s">
        <v>169</v>
      </c>
    </row>
    <row r="522" spans="1:2">
      <c r="A522" s="29">
        <v>152989</v>
      </c>
      <c r="B522" s="29" t="s">
        <v>169</v>
      </c>
    </row>
    <row r="523" spans="1:2">
      <c r="A523" s="29">
        <v>152990</v>
      </c>
      <c r="B523" s="29" t="s">
        <v>169</v>
      </c>
    </row>
    <row r="524" spans="1:2">
      <c r="A524" s="29">
        <v>152991</v>
      </c>
      <c r="B524" s="29" t="s">
        <v>169</v>
      </c>
    </row>
    <row r="525" spans="1:2">
      <c r="A525" s="29">
        <v>152992</v>
      </c>
      <c r="B525" s="29" t="s">
        <v>169</v>
      </c>
    </row>
    <row r="526" spans="1:2">
      <c r="A526" s="29">
        <v>152993</v>
      </c>
      <c r="B526" s="29" t="s">
        <v>169</v>
      </c>
    </row>
    <row r="527" spans="1:2">
      <c r="A527" s="29">
        <v>152994</v>
      </c>
      <c r="B527" s="29" t="s">
        <v>169</v>
      </c>
    </row>
    <row r="528" spans="1:2">
      <c r="A528" s="29">
        <v>152995</v>
      </c>
      <c r="B528" s="29" t="s">
        <v>169</v>
      </c>
    </row>
    <row r="529" spans="1:2">
      <c r="A529" s="29">
        <v>152996</v>
      </c>
      <c r="B529" s="29" t="s">
        <v>169</v>
      </c>
    </row>
    <row r="530" spans="1:2">
      <c r="A530" s="29">
        <v>152997</v>
      </c>
      <c r="B530" s="29" t="s">
        <v>169</v>
      </c>
    </row>
    <row r="531" spans="1:2">
      <c r="A531" s="29">
        <v>152998</v>
      </c>
      <c r="B531" s="29" t="s">
        <v>169</v>
      </c>
    </row>
    <row r="532" spans="1:2">
      <c r="A532" s="29">
        <v>152999</v>
      </c>
      <c r="B532" s="29" t="s">
        <v>169</v>
      </c>
    </row>
    <row r="533" spans="1:2">
      <c r="A533" s="29">
        <v>153001</v>
      </c>
      <c r="B533" s="29" t="s">
        <v>169</v>
      </c>
    </row>
    <row r="534" spans="1:2">
      <c r="A534" s="29">
        <v>153003</v>
      </c>
      <c r="B534" s="29" t="s">
        <v>169</v>
      </c>
    </row>
    <row r="535" spans="1:2">
      <c r="A535" s="29">
        <v>153004</v>
      </c>
      <c r="B535" s="29" t="s">
        <v>169</v>
      </c>
    </row>
    <row r="536" spans="1:2">
      <c r="A536" s="29">
        <v>153007</v>
      </c>
      <c r="B536" s="29" t="s">
        <v>169</v>
      </c>
    </row>
    <row r="537" spans="1:2">
      <c r="A537" s="29">
        <v>153008</v>
      </c>
      <c r="B537" s="29" t="s">
        <v>169</v>
      </c>
    </row>
    <row r="538" spans="1:2">
      <c r="A538" s="29">
        <v>153009</v>
      </c>
      <c r="B538" s="29" t="s">
        <v>169</v>
      </c>
    </row>
    <row r="539" spans="1:2">
      <c r="A539" s="29">
        <v>153101</v>
      </c>
      <c r="B539" s="29" t="s">
        <v>169</v>
      </c>
    </row>
    <row r="540" spans="1:2">
      <c r="A540" s="29">
        <v>153103</v>
      </c>
      <c r="B540" s="29" t="s">
        <v>169</v>
      </c>
    </row>
    <row r="541" spans="1:2">
      <c r="A541" s="29">
        <v>153108</v>
      </c>
      <c r="B541" s="29" t="s">
        <v>168</v>
      </c>
    </row>
    <row r="542" spans="1:2">
      <c r="A542" s="29">
        <v>153110</v>
      </c>
      <c r="B542" s="29" t="s">
        <v>169</v>
      </c>
    </row>
    <row r="543" spans="1:2">
      <c r="A543" s="29">
        <v>153115</v>
      </c>
      <c r="B543" s="29" t="s">
        <v>169</v>
      </c>
    </row>
    <row r="544" spans="1:2">
      <c r="A544" s="29">
        <v>153116</v>
      </c>
      <c r="B544" s="29" t="s">
        <v>169</v>
      </c>
    </row>
    <row r="545" spans="1:2">
      <c r="A545" s="29">
        <v>153117</v>
      </c>
      <c r="B545" s="29" t="s">
        <v>169</v>
      </c>
    </row>
    <row r="546" spans="1:2">
      <c r="A546" s="29">
        <v>153124</v>
      </c>
      <c r="B546" s="29" t="s">
        <v>169</v>
      </c>
    </row>
    <row r="547" spans="1:2">
      <c r="A547" s="29">
        <v>153125</v>
      </c>
      <c r="B547" s="29" t="s">
        <v>169</v>
      </c>
    </row>
    <row r="548" spans="1:2">
      <c r="A548" s="29">
        <v>153126</v>
      </c>
      <c r="B548" s="29" t="s">
        <v>169</v>
      </c>
    </row>
    <row r="549" spans="1:2">
      <c r="A549" s="29">
        <v>153127</v>
      </c>
      <c r="B549" s="29" t="s">
        <v>169</v>
      </c>
    </row>
    <row r="550" spans="1:2">
      <c r="A550" s="29">
        <v>153129</v>
      </c>
      <c r="B550" s="29" t="s">
        <v>169</v>
      </c>
    </row>
    <row r="551" spans="1:2">
      <c r="A551" s="29">
        <v>153130</v>
      </c>
      <c r="B551" s="29" t="s">
        <v>169</v>
      </c>
    </row>
    <row r="552" spans="1:2">
      <c r="A552" s="29">
        <v>153131</v>
      </c>
      <c r="B552" s="29" t="s">
        <v>169</v>
      </c>
    </row>
    <row r="553" spans="1:2">
      <c r="A553" s="29">
        <v>153132</v>
      </c>
      <c r="B553" s="29" t="s">
        <v>169</v>
      </c>
    </row>
    <row r="554" spans="1:2">
      <c r="A554" s="29">
        <v>153133</v>
      </c>
      <c r="B554" s="29" t="s">
        <v>169</v>
      </c>
    </row>
    <row r="555" spans="1:2">
      <c r="A555" s="29">
        <v>153201</v>
      </c>
      <c r="B555" s="29" t="s">
        <v>169</v>
      </c>
    </row>
    <row r="556" spans="1:2">
      <c r="A556" s="29">
        <v>153202</v>
      </c>
      <c r="B556" s="29" t="s">
        <v>169</v>
      </c>
    </row>
    <row r="557" spans="1:2">
      <c r="A557" s="29">
        <v>153204</v>
      </c>
      <c r="B557" s="29" t="s">
        <v>169</v>
      </c>
    </row>
    <row r="558" spans="1:2">
      <c r="A558" s="29">
        <v>153207</v>
      </c>
      <c r="B558" s="29" t="s">
        <v>169</v>
      </c>
    </row>
    <row r="559" spans="1:2">
      <c r="A559" s="29">
        <v>153208</v>
      </c>
      <c r="B559" s="29" t="s">
        <v>169</v>
      </c>
    </row>
    <row r="560" spans="1:2">
      <c r="A560" s="29">
        <v>153210</v>
      </c>
      <c r="B560" s="29" t="s">
        <v>169</v>
      </c>
    </row>
    <row r="561" spans="1:2">
      <c r="A561" s="29">
        <v>153211</v>
      </c>
      <c r="B561" s="29" t="s">
        <v>169</v>
      </c>
    </row>
    <row r="562" spans="1:2">
      <c r="A562" s="29">
        <v>153221</v>
      </c>
      <c r="B562" s="29" t="s">
        <v>168</v>
      </c>
    </row>
    <row r="563" spans="1:2">
      <c r="A563" s="29">
        <v>153222</v>
      </c>
      <c r="B563" s="29" t="s">
        <v>169</v>
      </c>
    </row>
    <row r="564" spans="1:2">
      <c r="A564" s="29">
        <v>153225</v>
      </c>
      <c r="B564" s="29" t="s">
        <v>169</v>
      </c>
    </row>
    <row r="565" spans="1:2">
      <c r="A565" s="29">
        <v>153226</v>
      </c>
      <c r="B565" s="29" t="s">
        <v>169</v>
      </c>
    </row>
    <row r="566" spans="1:2">
      <c r="A566" s="29">
        <v>153230</v>
      </c>
      <c r="B566" s="29" t="s">
        <v>169</v>
      </c>
    </row>
    <row r="567" spans="1:2">
      <c r="A567" s="29">
        <v>153232</v>
      </c>
      <c r="B567" s="29" t="s">
        <v>169</v>
      </c>
    </row>
    <row r="568" spans="1:2">
      <c r="A568" s="29">
        <v>153233</v>
      </c>
      <c r="B568" s="29" t="s">
        <v>169</v>
      </c>
    </row>
    <row r="569" spans="1:2">
      <c r="A569" s="29">
        <v>153236</v>
      </c>
      <c r="B569" s="29" t="s">
        <v>169</v>
      </c>
    </row>
    <row r="570" spans="1:2">
      <c r="A570" s="29">
        <v>153239</v>
      </c>
      <c r="B570" s="29" t="s">
        <v>169</v>
      </c>
    </row>
    <row r="571" spans="1:2">
      <c r="A571" s="29">
        <v>153242</v>
      </c>
      <c r="B571" s="29" t="s">
        <v>169</v>
      </c>
    </row>
    <row r="572" spans="1:2">
      <c r="A572" s="29">
        <v>153243</v>
      </c>
      <c r="B572" s="29" t="s">
        <v>169</v>
      </c>
    </row>
    <row r="573" spans="1:2">
      <c r="A573" s="29">
        <v>153246</v>
      </c>
      <c r="B573" s="29" t="s">
        <v>169</v>
      </c>
    </row>
    <row r="574" spans="1:2">
      <c r="A574" s="29">
        <v>153250</v>
      </c>
      <c r="B574" s="29" t="s">
        <v>169</v>
      </c>
    </row>
    <row r="575" spans="1:2">
      <c r="A575" s="29">
        <v>153251</v>
      </c>
      <c r="B575" s="29" t="s">
        <v>169</v>
      </c>
    </row>
    <row r="576" spans="1:2">
      <c r="A576" s="29">
        <v>153256</v>
      </c>
      <c r="B576" s="29" t="s">
        <v>169</v>
      </c>
    </row>
    <row r="577" spans="1:2">
      <c r="A577" s="29">
        <v>153265</v>
      </c>
      <c r="B577" s="29" t="s">
        <v>169</v>
      </c>
    </row>
    <row r="578" spans="1:2">
      <c r="A578" s="29">
        <v>153274</v>
      </c>
      <c r="B578" s="29" t="s">
        <v>169</v>
      </c>
    </row>
    <row r="579" spans="1:2">
      <c r="A579" s="29">
        <v>153276</v>
      </c>
      <c r="B579" s="29" t="s">
        <v>169</v>
      </c>
    </row>
    <row r="580" spans="1:2">
      <c r="A580" s="29">
        <v>153277</v>
      </c>
      <c r="B580" s="29" t="s">
        <v>169</v>
      </c>
    </row>
    <row r="581" spans="1:2">
      <c r="A581" s="29">
        <v>153278</v>
      </c>
      <c r="B581" s="29" t="s">
        <v>169</v>
      </c>
    </row>
    <row r="582" spans="1:2">
      <c r="A582" s="29">
        <v>153279</v>
      </c>
      <c r="B582" s="29" t="s">
        <v>169</v>
      </c>
    </row>
    <row r="583" spans="1:2">
      <c r="A583" s="29">
        <v>153280</v>
      </c>
      <c r="B583" s="29" t="s">
        <v>169</v>
      </c>
    </row>
    <row r="584" spans="1:2">
      <c r="A584" s="29">
        <v>153281</v>
      </c>
      <c r="B584" s="29" t="s">
        <v>169</v>
      </c>
    </row>
    <row r="585" spans="1:2">
      <c r="A585" s="29">
        <v>153283</v>
      </c>
      <c r="B585" s="29" t="s">
        <v>169</v>
      </c>
    </row>
    <row r="586" spans="1:2">
      <c r="A586" s="29">
        <v>153284</v>
      </c>
      <c r="B586" s="29" t="s">
        <v>169</v>
      </c>
    </row>
    <row r="587" spans="1:2">
      <c r="A587" s="29">
        <v>153285</v>
      </c>
      <c r="B587" s="29" t="s">
        <v>169</v>
      </c>
    </row>
    <row r="588" spans="1:2">
      <c r="A588" s="29">
        <v>153286</v>
      </c>
      <c r="B588" s="29" t="s">
        <v>169</v>
      </c>
    </row>
    <row r="589" spans="1:2">
      <c r="A589" s="29">
        <v>153287</v>
      </c>
      <c r="B589" s="29" t="s">
        <v>169</v>
      </c>
    </row>
    <row r="590" spans="1:2">
      <c r="A590" s="29">
        <v>153288</v>
      </c>
      <c r="B590" s="29" t="s">
        <v>169</v>
      </c>
    </row>
    <row r="591" spans="1:2">
      <c r="A591" s="29">
        <v>153289</v>
      </c>
      <c r="B591" s="29" t="s">
        <v>169</v>
      </c>
    </row>
    <row r="592" spans="1:2">
      <c r="A592" s="29">
        <v>153290</v>
      </c>
      <c r="B592" s="29" t="s">
        <v>168</v>
      </c>
    </row>
    <row r="593" spans="1:2">
      <c r="A593" s="29">
        <v>153291</v>
      </c>
      <c r="B593" s="29" t="s">
        <v>169</v>
      </c>
    </row>
    <row r="594" spans="1:2">
      <c r="A594" s="29">
        <v>153292</v>
      </c>
      <c r="B594" s="29" t="s">
        <v>169</v>
      </c>
    </row>
    <row r="595" spans="1:2">
      <c r="A595" s="29">
        <v>153293</v>
      </c>
      <c r="B595" s="29" t="s">
        <v>169</v>
      </c>
    </row>
    <row r="596" spans="1:2">
      <c r="A596" s="29">
        <v>153294</v>
      </c>
      <c r="B596" s="29" t="s">
        <v>169</v>
      </c>
    </row>
    <row r="597" spans="1:2">
      <c r="A597" s="29">
        <v>153295</v>
      </c>
      <c r="B597" s="29" t="s">
        <v>169</v>
      </c>
    </row>
    <row r="598" spans="1:2">
      <c r="A598" s="29">
        <v>153296</v>
      </c>
      <c r="B598" s="29" t="s">
        <v>169</v>
      </c>
    </row>
    <row r="599" spans="1:2">
      <c r="A599" s="29">
        <v>153299</v>
      </c>
      <c r="B599" s="29" t="s">
        <v>169</v>
      </c>
    </row>
    <row r="600" spans="1:2">
      <c r="A600" s="29">
        <v>153301</v>
      </c>
      <c r="B600" s="29" t="s">
        <v>169</v>
      </c>
    </row>
    <row r="601" spans="1:2">
      <c r="A601" s="29">
        <v>153302</v>
      </c>
      <c r="B601" s="29" t="s">
        <v>169</v>
      </c>
    </row>
    <row r="602" spans="1:2">
      <c r="A602" s="29">
        <v>153304</v>
      </c>
      <c r="B602" s="29" t="s">
        <v>169</v>
      </c>
    </row>
    <row r="603" spans="1:2">
      <c r="A603" s="29">
        <v>153305</v>
      </c>
      <c r="B603" s="29" t="s">
        <v>169</v>
      </c>
    </row>
    <row r="604" spans="1:2">
      <c r="A604" s="29">
        <v>153306</v>
      </c>
      <c r="B604" s="29" t="s">
        <v>169</v>
      </c>
    </row>
    <row r="605" spans="1:2">
      <c r="A605" s="29">
        <v>153307</v>
      </c>
      <c r="B605" s="29" t="s">
        <v>169</v>
      </c>
    </row>
    <row r="606" spans="1:2">
      <c r="A606" s="29">
        <v>153308</v>
      </c>
      <c r="B606" s="29" t="s">
        <v>169</v>
      </c>
    </row>
    <row r="607" spans="1:2">
      <c r="A607" s="29">
        <v>153309</v>
      </c>
      <c r="B607" s="29" t="s">
        <v>169</v>
      </c>
    </row>
    <row r="608" spans="1:2">
      <c r="A608" s="29">
        <v>153310</v>
      </c>
      <c r="B608" s="29" t="s">
        <v>169</v>
      </c>
    </row>
    <row r="609" spans="1:2">
      <c r="A609" s="29">
        <v>153311</v>
      </c>
      <c r="B609" s="29" t="s">
        <v>169</v>
      </c>
    </row>
    <row r="610" spans="1:2">
      <c r="A610" s="29">
        <v>153312</v>
      </c>
      <c r="B610" s="29" t="s">
        <v>169</v>
      </c>
    </row>
    <row r="611" spans="1:2">
      <c r="A611" s="29">
        <v>153313</v>
      </c>
      <c r="B611" s="29" t="s">
        <v>169</v>
      </c>
    </row>
    <row r="612" spans="1:2">
      <c r="A612" s="29">
        <v>153314</v>
      </c>
      <c r="B612" s="29" t="s">
        <v>169</v>
      </c>
    </row>
    <row r="613" spans="1:2">
      <c r="A613" s="29">
        <v>153315</v>
      </c>
      <c r="B613" s="29" t="s">
        <v>169</v>
      </c>
    </row>
    <row r="614" spans="1:2">
      <c r="A614" s="29">
        <v>153316</v>
      </c>
      <c r="B614" s="29" t="s">
        <v>169</v>
      </c>
    </row>
    <row r="615" spans="1:2">
      <c r="A615" s="29">
        <v>153317</v>
      </c>
      <c r="B615" s="29" t="s">
        <v>169</v>
      </c>
    </row>
    <row r="616" spans="1:2">
      <c r="A616" s="29">
        <v>153318</v>
      </c>
      <c r="B616" s="29" t="s">
        <v>169</v>
      </c>
    </row>
    <row r="617" spans="1:2">
      <c r="A617" s="29">
        <v>153319</v>
      </c>
      <c r="B617" s="29" t="s">
        <v>169</v>
      </c>
    </row>
    <row r="618" spans="1:2">
      <c r="A618" s="29">
        <v>153320</v>
      </c>
      <c r="B618" s="29" t="s">
        <v>169</v>
      </c>
    </row>
    <row r="619" spans="1:2">
      <c r="A619" s="29">
        <v>153321</v>
      </c>
      <c r="B619" s="29" t="s">
        <v>169</v>
      </c>
    </row>
    <row r="620" spans="1:2">
      <c r="A620" s="29">
        <v>153322</v>
      </c>
      <c r="B620" s="29" t="s">
        <v>169</v>
      </c>
    </row>
    <row r="621" spans="1:2">
      <c r="A621" s="29">
        <v>153323</v>
      </c>
      <c r="B621" s="29" t="s">
        <v>169</v>
      </c>
    </row>
    <row r="622" spans="1:2">
      <c r="A622" s="29">
        <v>153324</v>
      </c>
      <c r="B622" s="29" t="s">
        <v>169</v>
      </c>
    </row>
    <row r="623" spans="1:2">
      <c r="A623" s="29">
        <v>153325</v>
      </c>
      <c r="B623" s="29" t="s">
        <v>169</v>
      </c>
    </row>
    <row r="624" spans="1:2">
      <c r="A624" s="29">
        <v>153326</v>
      </c>
      <c r="B624" s="29" t="s">
        <v>169</v>
      </c>
    </row>
    <row r="625" spans="1:2">
      <c r="A625" s="29">
        <v>153327</v>
      </c>
      <c r="B625" s="29" t="s">
        <v>169</v>
      </c>
    </row>
    <row r="626" spans="1:2">
      <c r="A626" s="29">
        <v>153328</v>
      </c>
      <c r="B626" s="29" t="s">
        <v>169</v>
      </c>
    </row>
    <row r="627" spans="1:2">
      <c r="A627" s="29">
        <v>153329</v>
      </c>
      <c r="B627" s="29" t="s">
        <v>169</v>
      </c>
    </row>
    <row r="628" spans="1:2">
      <c r="A628" s="29">
        <v>153330</v>
      </c>
      <c r="B628" s="29" t="s">
        <v>169</v>
      </c>
    </row>
    <row r="629" spans="1:2">
      <c r="A629" s="29">
        <v>153331</v>
      </c>
      <c r="B629" s="29" t="s">
        <v>169</v>
      </c>
    </row>
    <row r="630" spans="1:2">
      <c r="A630" s="29">
        <v>153332</v>
      </c>
      <c r="B630" s="29" t="s">
        <v>169</v>
      </c>
    </row>
    <row r="631" spans="1:2">
      <c r="A631" s="29">
        <v>153333</v>
      </c>
      <c r="B631" s="29" t="s">
        <v>169</v>
      </c>
    </row>
    <row r="632" spans="1:2">
      <c r="A632" s="29">
        <v>153334</v>
      </c>
      <c r="B632" s="29" t="s">
        <v>169</v>
      </c>
    </row>
    <row r="633" spans="1:2">
      <c r="A633" s="29">
        <v>153335</v>
      </c>
      <c r="B633" s="29" t="s">
        <v>169</v>
      </c>
    </row>
    <row r="634" spans="1:2">
      <c r="A634" s="29">
        <v>153336</v>
      </c>
      <c r="B634" s="29" t="s">
        <v>169</v>
      </c>
    </row>
    <row r="635" spans="1:2">
      <c r="A635" s="29">
        <v>153337</v>
      </c>
      <c r="B635" s="29" t="s">
        <v>169</v>
      </c>
    </row>
    <row r="636" spans="1:2">
      <c r="A636" s="29">
        <v>153338</v>
      </c>
      <c r="B636" s="29" t="s">
        <v>169</v>
      </c>
    </row>
    <row r="637" spans="1:2">
      <c r="A637" s="29">
        <v>153339</v>
      </c>
      <c r="B637" s="29" t="s">
        <v>169</v>
      </c>
    </row>
    <row r="638" spans="1:2">
      <c r="A638" s="29">
        <v>153340</v>
      </c>
      <c r="B638" s="29" t="s">
        <v>169</v>
      </c>
    </row>
    <row r="639" spans="1:2">
      <c r="A639" s="29">
        <v>153341</v>
      </c>
      <c r="B639" s="29" t="s">
        <v>169</v>
      </c>
    </row>
    <row r="640" spans="1:2">
      <c r="A640" s="29">
        <v>153342</v>
      </c>
      <c r="B640" s="29" t="s">
        <v>169</v>
      </c>
    </row>
    <row r="641" spans="1:2">
      <c r="A641" s="29">
        <v>153343</v>
      </c>
      <c r="B641" s="29" t="s">
        <v>169</v>
      </c>
    </row>
    <row r="642" spans="1:2">
      <c r="A642" s="29">
        <v>153344</v>
      </c>
      <c r="B642" s="29" t="s">
        <v>169</v>
      </c>
    </row>
    <row r="643" spans="1:2">
      <c r="A643" s="29">
        <v>153345</v>
      </c>
      <c r="B643" s="29" t="s">
        <v>169</v>
      </c>
    </row>
    <row r="644" spans="1:2">
      <c r="A644" s="29">
        <v>153346</v>
      </c>
      <c r="B644" s="29" t="s">
        <v>169</v>
      </c>
    </row>
    <row r="645" spans="1:2">
      <c r="A645" s="29">
        <v>153347</v>
      </c>
      <c r="B645" s="29" t="s">
        <v>169</v>
      </c>
    </row>
    <row r="646" spans="1:2">
      <c r="A646" s="29">
        <v>153348</v>
      </c>
      <c r="B646" s="29" t="s">
        <v>169</v>
      </c>
    </row>
    <row r="647" spans="1:2">
      <c r="A647" s="29">
        <v>153349</v>
      </c>
      <c r="B647" s="29" t="s">
        <v>169</v>
      </c>
    </row>
    <row r="648" spans="1:2">
      <c r="A648" s="29">
        <v>153350</v>
      </c>
      <c r="B648" s="29" t="s">
        <v>169</v>
      </c>
    </row>
    <row r="649" spans="1:2">
      <c r="A649" s="29">
        <v>153351</v>
      </c>
      <c r="B649" s="29" t="s">
        <v>169</v>
      </c>
    </row>
    <row r="650" spans="1:2">
      <c r="A650" s="29">
        <v>153352</v>
      </c>
      <c r="B650" s="29" t="s">
        <v>169</v>
      </c>
    </row>
    <row r="651" spans="1:2">
      <c r="A651" s="29">
        <v>153353</v>
      </c>
      <c r="B651" s="29" t="s">
        <v>169</v>
      </c>
    </row>
    <row r="652" spans="1:2">
      <c r="A652" s="29">
        <v>153354</v>
      </c>
      <c r="B652" s="29" t="s">
        <v>169</v>
      </c>
    </row>
    <row r="653" spans="1:2">
      <c r="A653" s="29">
        <v>153355</v>
      </c>
      <c r="B653" s="29" t="s">
        <v>169</v>
      </c>
    </row>
    <row r="654" spans="1:2">
      <c r="A654" s="29">
        <v>153356</v>
      </c>
      <c r="B654" s="29" t="s">
        <v>169</v>
      </c>
    </row>
    <row r="655" spans="1:2">
      <c r="A655" s="29">
        <v>153357</v>
      </c>
      <c r="B655" s="29" t="s">
        <v>169</v>
      </c>
    </row>
    <row r="656" spans="1:2">
      <c r="A656" s="29">
        <v>153358</v>
      </c>
      <c r="B656" s="29" t="s">
        <v>169</v>
      </c>
    </row>
    <row r="657" spans="1:2">
      <c r="A657" s="29">
        <v>153359</v>
      </c>
      <c r="B657" s="29" t="s">
        <v>169</v>
      </c>
    </row>
    <row r="658" spans="1:2">
      <c r="A658" s="29">
        <v>153360</v>
      </c>
      <c r="B658" s="29" t="s">
        <v>169</v>
      </c>
    </row>
    <row r="659" spans="1:2">
      <c r="A659" s="29">
        <v>153361</v>
      </c>
      <c r="B659" s="29" t="s">
        <v>169</v>
      </c>
    </row>
    <row r="660" spans="1:2">
      <c r="A660" s="29">
        <v>153362</v>
      </c>
      <c r="B660" s="29" t="s">
        <v>169</v>
      </c>
    </row>
    <row r="661" spans="1:2">
      <c r="A661" s="29">
        <v>153363</v>
      </c>
      <c r="B661" s="29" t="s">
        <v>169</v>
      </c>
    </row>
    <row r="662" spans="1:2">
      <c r="A662" s="29">
        <v>153364</v>
      </c>
      <c r="B662" s="29" t="s">
        <v>169</v>
      </c>
    </row>
    <row r="663" spans="1:2">
      <c r="A663" s="29">
        <v>153365</v>
      </c>
      <c r="B663" s="29" t="s">
        <v>169</v>
      </c>
    </row>
    <row r="664" spans="1:2">
      <c r="A664" s="29">
        <v>153366</v>
      </c>
      <c r="B664" s="29" t="s">
        <v>169</v>
      </c>
    </row>
    <row r="665" spans="1:2">
      <c r="A665" s="29">
        <v>153367</v>
      </c>
      <c r="B665" s="29" t="s">
        <v>169</v>
      </c>
    </row>
    <row r="666" spans="1:2">
      <c r="A666" s="29">
        <v>153368</v>
      </c>
      <c r="B666" s="29" t="s">
        <v>169</v>
      </c>
    </row>
    <row r="667" spans="1:2">
      <c r="A667" s="29">
        <v>153369</v>
      </c>
      <c r="B667" s="29" t="s">
        <v>169</v>
      </c>
    </row>
    <row r="668" spans="1:2">
      <c r="A668" s="29">
        <v>153370</v>
      </c>
      <c r="B668" s="29" t="s">
        <v>169</v>
      </c>
    </row>
    <row r="669" spans="1:2">
      <c r="A669" s="29">
        <v>153371</v>
      </c>
      <c r="B669" s="29" t="s">
        <v>169</v>
      </c>
    </row>
    <row r="670" spans="1:2">
      <c r="A670" s="29">
        <v>153372</v>
      </c>
      <c r="B670" s="29" t="s">
        <v>169</v>
      </c>
    </row>
    <row r="671" spans="1:2">
      <c r="A671" s="29">
        <v>153373</v>
      </c>
      <c r="B671" s="29" t="s">
        <v>169</v>
      </c>
    </row>
    <row r="672" spans="1:2">
      <c r="A672" s="29">
        <v>153374</v>
      </c>
      <c r="B672" s="29" t="s">
        <v>169</v>
      </c>
    </row>
    <row r="673" spans="1:2">
      <c r="A673" s="29">
        <v>153375</v>
      </c>
      <c r="B673" s="29" t="s">
        <v>169</v>
      </c>
    </row>
    <row r="674" spans="1:2">
      <c r="A674" s="29">
        <v>153376</v>
      </c>
      <c r="B674" s="29" t="s">
        <v>169</v>
      </c>
    </row>
    <row r="675" spans="1:2">
      <c r="A675" s="29">
        <v>153377</v>
      </c>
      <c r="B675" s="29" t="s">
        <v>169</v>
      </c>
    </row>
    <row r="676" spans="1:2">
      <c r="A676" s="29">
        <v>153378</v>
      </c>
      <c r="B676" s="29" t="s">
        <v>169</v>
      </c>
    </row>
    <row r="677" spans="1:2">
      <c r="A677" s="29">
        <v>153379</v>
      </c>
      <c r="B677" s="29" t="s">
        <v>169</v>
      </c>
    </row>
    <row r="678" spans="1:2">
      <c r="A678" s="29">
        <v>153380</v>
      </c>
      <c r="B678" s="29" t="s">
        <v>169</v>
      </c>
    </row>
    <row r="679" spans="1:2">
      <c r="A679" s="29">
        <v>153381</v>
      </c>
      <c r="B679" s="29" t="s">
        <v>169</v>
      </c>
    </row>
    <row r="680" spans="1:2">
      <c r="A680" s="29">
        <v>153382</v>
      </c>
      <c r="B680" s="29" t="s">
        <v>169</v>
      </c>
    </row>
    <row r="681" spans="1:2">
      <c r="A681" s="29">
        <v>153383</v>
      </c>
      <c r="B681" s="29" t="s">
        <v>169</v>
      </c>
    </row>
    <row r="682" spans="1:2">
      <c r="A682" s="29">
        <v>153384</v>
      </c>
      <c r="B682" s="29" t="s">
        <v>169</v>
      </c>
    </row>
    <row r="683" spans="1:2">
      <c r="A683" s="29">
        <v>153385</v>
      </c>
      <c r="B683" s="29" t="s">
        <v>169</v>
      </c>
    </row>
    <row r="684" spans="1:2">
      <c r="A684" s="29">
        <v>153386</v>
      </c>
      <c r="B684" s="29" t="s">
        <v>169</v>
      </c>
    </row>
    <row r="685" spans="1:2">
      <c r="A685" s="29">
        <v>153387</v>
      </c>
      <c r="B685" s="29" t="s">
        <v>169</v>
      </c>
    </row>
    <row r="686" spans="1:2">
      <c r="A686" s="29">
        <v>153388</v>
      </c>
      <c r="B686" s="29" t="s">
        <v>169</v>
      </c>
    </row>
    <row r="687" spans="1:2">
      <c r="A687" s="29">
        <v>154011</v>
      </c>
      <c r="B687" s="29" t="s">
        <v>169</v>
      </c>
    </row>
    <row r="688" spans="1:2">
      <c r="A688" s="29">
        <v>154013</v>
      </c>
      <c r="B688" s="29" t="s">
        <v>169</v>
      </c>
    </row>
    <row r="689" spans="1:2">
      <c r="A689" s="29">
        <v>154014</v>
      </c>
      <c r="B689" s="29" t="s">
        <v>169</v>
      </c>
    </row>
    <row r="690" spans="1:2">
      <c r="A690" s="29">
        <v>154015</v>
      </c>
      <c r="B690" s="29" t="s">
        <v>169</v>
      </c>
    </row>
    <row r="691" spans="1:2">
      <c r="A691" s="29">
        <v>154016</v>
      </c>
      <c r="B691" s="29" t="s">
        <v>169</v>
      </c>
    </row>
    <row r="692" spans="1:2">
      <c r="A692" s="29">
        <v>154101</v>
      </c>
      <c r="B692" s="29" t="s">
        <v>169</v>
      </c>
    </row>
    <row r="693" spans="1:2">
      <c r="A693" s="29">
        <v>154102</v>
      </c>
      <c r="B693" s="29" t="s">
        <v>169</v>
      </c>
    </row>
    <row r="694" spans="1:2">
      <c r="A694" s="29">
        <v>154105</v>
      </c>
      <c r="B694" s="29" t="s">
        <v>169</v>
      </c>
    </row>
    <row r="695" spans="1:2">
      <c r="A695" s="29">
        <v>154107</v>
      </c>
      <c r="B695" s="29" t="s">
        <v>169</v>
      </c>
    </row>
    <row r="696" spans="1:2">
      <c r="A696" s="29">
        <v>154108</v>
      </c>
      <c r="B696" s="29" t="s">
        <v>169</v>
      </c>
    </row>
    <row r="697" spans="1:2">
      <c r="A697" s="29">
        <v>154110</v>
      </c>
      <c r="B697" s="29" t="s">
        <v>169</v>
      </c>
    </row>
    <row r="698" spans="1:2">
      <c r="A698" s="29">
        <v>154111</v>
      </c>
      <c r="B698" s="29" t="s">
        <v>169</v>
      </c>
    </row>
    <row r="699" spans="1:2">
      <c r="A699" s="29">
        <v>154113</v>
      </c>
      <c r="B699" s="29" t="s">
        <v>169</v>
      </c>
    </row>
    <row r="700" spans="1:2">
      <c r="A700" s="29">
        <v>154115</v>
      </c>
      <c r="B700" s="29" t="s">
        <v>169</v>
      </c>
    </row>
    <row r="701" spans="1:2">
      <c r="A701" s="29">
        <v>154117</v>
      </c>
      <c r="B701" s="29" t="s">
        <v>169</v>
      </c>
    </row>
    <row r="702" spans="1:2">
      <c r="A702" s="29">
        <v>154118</v>
      </c>
      <c r="B702" s="29" t="s">
        <v>169</v>
      </c>
    </row>
    <row r="703" spans="1:2">
      <c r="A703" s="29">
        <v>154121</v>
      </c>
      <c r="B703" s="29" t="s">
        <v>169</v>
      </c>
    </row>
    <row r="704" spans="1:2">
      <c r="A704" s="29">
        <v>154123</v>
      </c>
      <c r="B704" s="29" t="s">
        <v>169</v>
      </c>
    </row>
    <row r="705" spans="1:2">
      <c r="A705" s="29">
        <v>154126</v>
      </c>
      <c r="B705" s="29" t="s">
        <v>169</v>
      </c>
    </row>
    <row r="706" spans="1:2">
      <c r="A706" s="29">
        <v>154128</v>
      </c>
      <c r="B706" s="29" t="s">
        <v>169</v>
      </c>
    </row>
    <row r="707" spans="1:2">
      <c r="A707" s="29">
        <v>154130</v>
      </c>
      <c r="B707" s="29" t="s">
        <v>169</v>
      </c>
    </row>
    <row r="708" spans="1:2">
      <c r="A708" s="29">
        <v>154132</v>
      </c>
      <c r="B708" s="29" t="s">
        <v>169</v>
      </c>
    </row>
    <row r="709" spans="1:2">
      <c r="A709" s="29">
        <v>154134</v>
      </c>
      <c r="B709" s="29" t="s">
        <v>169</v>
      </c>
    </row>
    <row r="710" spans="1:2">
      <c r="A710" s="29">
        <v>154136</v>
      </c>
      <c r="B710" s="29" t="s">
        <v>169</v>
      </c>
    </row>
    <row r="711" spans="1:2">
      <c r="A711" s="29">
        <v>154137</v>
      </c>
      <c r="B711" s="29" t="s">
        <v>169</v>
      </c>
    </row>
    <row r="712" spans="1:2">
      <c r="A712" s="29">
        <v>154138</v>
      </c>
      <c r="B712" s="29" t="s">
        <v>169</v>
      </c>
    </row>
    <row r="713" spans="1:2">
      <c r="A713" s="29">
        <v>154139</v>
      </c>
      <c r="B713" s="29" t="s">
        <v>169</v>
      </c>
    </row>
    <row r="714" spans="1:2">
      <c r="A714" s="29">
        <v>154140</v>
      </c>
      <c r="B714" s="29" t="s">
        <v>169</v>
      </c>
    </row>
    <row r="715" spans="1:2">
      <c r="A715" s="29">
        <v>154141</v>
      </c>
      <c r="B715" s="29" t="s">
        <v>169</v>
      </c>
    </row>
    <row r="716" spans="1:2">
      <c r="A716" s="29">
        <v>154142</v>
      </c>
      <c r="B716" s="29" t="s">
        <v>169</v>
      </c>
    </row>
    <row r="717" spans="1:2">
      <c r="A717" s="29">
        <v>154143</v>
      </c>
      <c r="B717" s="29" t="s">
        <v>169</v>
      </c>
    </row>
    <row r="718" spans="1:2">
      <c r="A718" s="29">
        <v>154144</v>
      </c>
      <c r="B718" s="29" t="s">
        <v>169</v>
      </c>
    </row>
    <row r="719" spans="1:2">
      <c r="A719" s="29">
        <v>154145</v>
      </c>
      <c r="B719" s="29" t="s">
        <v>169</v>
      </c>
    </row>
    <row r="720" spans="1:2">
      <c r="A720" s="29">
        <v>154146</v>
      </c>
      <c r="B720" s="29" t="s">
        <v>169</v>
      </c>
    </row>
    <row r="721" spans="1:2">
      <c r="A721" s="29">
        <v>154147</v>
      </c>
      <c r="B721" s="29" t="s">
        <v>169</v>
      </c>
    </row>
    <row r="722" spans="1:2">
      <c r="A722" s="29">
        <v>154148</v>
      </c>
      <c r="B722" s="29" t="s">
        <v>169</v>
      </c>
    </row>
    <row r="723" spans="1:2">
      <c r="A723" s="29">
        <v>154149</v>
      </c>
      <c r="B723" s="29" t="s">
        <v>169</v>
      </c>
    </row>
    <row r="724" spans="1:2">
      <c r="A724" s="29">
        <v>154150</v>
      </c>
      <c r="B724" s="29" t="s">
        <v>169</v>
      </c>
    </row>
    <row r="725" spans="1:2">
      <c r="A725" s="29">
        <v>154151</v>
      </c>
      <c r="B725" s="29" t="s">
        <v>169</v>
      </c>
    </row>
    <row r="726" spans="1:2">
      <c r="A726" s="29">
        <v>154204</v>
      </c>
      <c r="B726" s="29" t="s">
        <v>169</v>
      </c>
    </row>
    <row r="727" spans="1:2">
      <c r="A727" s="29">
        <v>154205</v>
      </c>
      <c r="B727" s="29" t="s">
        <v>169</v>
      </c>
    </row>
    <row r="728" spans="1:2">
      <c r="A728" s="29">
        <v>154208</v>
      </c>
      <c r="B728" s="29" t="s">
        <v>169</v>
      </c>
    </row>
    <row r="729" spans="1:2">
      <c r="A729" s="29">
        <v>154209</v>
      </c>
      <c r="B729" s="29" t="s">
        <v>169</v>
      </c>
    </row>
    <row r="730" spans="1:2">
      <c r="A730" s="29">
        <v>154212</v>
      </c>
      <c r="B730" s="29" t="s">
        <v>169</v>
      </c>
    </row>
    <row r="731" spans="1:2">
      <c r="A731" s="29">
        <v>154217</v>
      </c>
      <c r="B731" s="29" t="s">
        <v>169</v>
      </c>
    </row>
    <row r="732" spans="1:2">
      <c r="A732" s="29">
        <v>154219</v>
      </c>
      <c r="B732" s="29" t="s">
        <v>169</v>
      </c>
    </row>
    <row r="733" spans="1:2">
      <c r="A733" s="29">
        <v>154222</v>
      </c>
      <c r="B733" s="29" t="s">
        <v>169</v>
      </c>
    </row>
    <row r="734" spans="1:2">
      <c r="A734" s="29">
        <v>154224</v>
      </c>
      <c r="B734" s="29" t="s">
        <v>169</v>
      </c>
    </row>
    <row r="735" spans="1:2">
      <c r="A735" s="29">
        <v>154227</v>
      </c>
      <c r="B735" s="29" t="s">
        <v>169</v>
      </c>
    </row>
    <row r="736" spans="1:2">
      <c r="A736" s="29">
        <v>154228</v>
      </c>
      <c r="B736" s="29" t="s">
        <v>169</v>
      </c>
    </row>
    <row r="737" spans="1:2">
      <c r="A737" s="29">
        <v>154230</v>
      </c>
      <c r="B737" s="29" t="s">
        <v>169</v>
      </c>
    </row>
    <row r="738" spans="1:2">
      <c r="A738" s="29">
        <v>154232</v>
      </c>
      <c r="B738" s="29" t="s">
        <v>169</v>
      </c>
    </row>
    <row r="739" spans="1:2">
      <c r="A739" s="29">
        <v>154234</v>
      </c>
      <c r="B739" s="29" t="s">
        <v>169</v>
      </c>
    </row>
    <row r="740" spans="1:2">
      <c r="A740" s="29">
        <v>154239</v>
      </c>
      <c r="B740" s="29" t="s">
        <v>169</v>
      </c>
    </row>
    <row r="741" spans="1:2">
      <c r="A741" s="29">
        <v>154250</v>
      </c>
      <c r="B741" s="29" t="s">
        <v>169</v>
      </c>
    </row>
    <row r="742" spans="1:2">
      <c r="A742" s="29">
        <v>154251</v>
      </c>
      <c r="B742" s="29" t="s">
        <v>169</v>
      </c>
    </row>
    <row r="743" spans="1:2">
      <c r="A743" s="29">
        <v>154254</v>
      </c>
      <c r="B743" s="29" t="s">
        <v>169</v>
      </c>
    </row>
    <row r="744" spans="1:2">
      <c r="A744" s="29">
        <v>154261</v>
      </c>
      <c r="B744" s="29" t="s">
        <v>169</v>
      </c>
    </row>
    <row r="745" spans="1:2">
      <c r="A745" s="29">
        <v>154263</v>
      </c>
      <c r="B745" s="29" t="s">
        <v>169</v>
      </c>
    </row>
    <row r="746" spans="1:2">
      <c r="A746" s="29">
        <v>154264</v>
      </c>
      <c r="B746" s="29" t="s">
        <v>169</v>
      </c>
    </row>
    <row r="747" spans="1:2">
      <c r="A747" s="29">
        <v>154265</v>
      </c>
      <c r="B747" s="29" t="s">
        <v>169</v>
      </c>
    </row>
    <row r="748" spans="1:2">
      <c r="A748" s="29">
        <v>154266</v>
      </c>
      <c r="B748" s="29" t="s">
        <v>169</v>
      </c>
    </row>
    <row r="749" spans="1:2">
      <c r="A749" s="29">
        <v>154267</v>
      </c>
      <c r="B749" s="29" t="s">
        <v>169</v>
      </c>
    </row>
    <row r="750" spans="1:2">
      <c r="A750" s="29">
        <v>154268</v>
      </c>
      <c r="B750" s="29" t="s">
        <v>169</v>
      </c>
    </row>
    <row r="751" spans="1:2">
      <c r="A751" s="29">
        <v>154270</v>
      </c>
      <c r="B751" s="29" t="s">
        <v>169</v>
      </c>
    </row>
    <row r="752" spans="1:2">
      <c r="A752" s="29">
        <v>154272</v>
      </c>
      <c r="B752" s="29" t="s">
        <v>169</v>
      </c>
    </row>
    <row r="753" spans="1:2">
      <c r="A753" s="29">
        <v>154273</v>
      </c>
      <c r="B753" s="29" t="s">
        <v>169</v>
      </c>
    </row>
    <row r="754" spans="1:2">
      <c r="A754" s="29">
        <v>154274</v>
      </c>
      <c r="B754" s="29" t="s">
        <v>169</v>
      </c>
    </row>
    <row r="755" spans="1:2">
      <c r="A755" s="29">
        <v>154275</v>
      </c>
      <c r="B755" s="29" t="s">
        <v>169</v>
      </c>
    </row>
    <row r="756" spans="1:2">
      <c r="A756" s="29">
        <v>154276</v>
      </c>
      <c r="B756" s="29" t="s">
        <v>168</v>
      </c>
    </row>
    <row r="757" spans="1:2">
      <c r="A757" s="29">
        <v>154401</v>
      </c>
      <c r="B757" s="29" t="s">
        <v>169</v>
      </c>
    </row>
    <row r="758" spans="1:2">
      <c r="A758" s="29">
        <v>154403</v>
      </c>
      <c r="B758" s="29" t="s">
        <v>169</v>
      </c>
    </row>
    <row r="759" spans="1:2">
      <c r="A759" s="29">
        <v>154405</v>
      </c>
      <c r="B759" s="29" t="s">
        <v>169</v>
      </c>
    </row>
    <row r="760" spans="1:2">
      <c r="A760" s="29">
        <v>154406</v>
      </c>
      <c r="B760" s="29" t="s">
        <v>169</v>
      </c>
    </row>
    <row r="761" spans="1:2">
      <c r="A761" s="29">
        <v>154407</v>
      </c>
      <c r="B761" s="29" t="s">
        <v>169</v>
      </c>
    </row>
    <row r="762" spans="1:2">
      <c r="A762" s="29">
        <v>154408</v>
      </c>
      <c r="B762" s="29" t="s">
        <v>169</v>
      </c>
    </row>
    <row r="763" spans="1:2">
      <c r="A763" s="29">
        <v>154409</v>
      </c>
      <c r="B763" s="29" t="s">
        <v>169</v>
      </c>
    </row>
    <row r="764" spans="1:2">
      <c r="A764" s="29">
        <v>154410</v>
      </c>
      <c r="B764" s="29" t="s">
        <v>169</v>
      </c>
    </row>
    <row r="765" spans="1:2">
      <c r="A765" s="29">
        <v>154411</v>
      </c>
      <c r="B765" s="29" t="s">
        <v>169</v>
      </c>
    </row>
    <row r="766" spans="1:2">
      <c r="A766" s="29">
        <v>154412</v>
      </c>
      <c r="B766" s="29" t="s">
        <v>169</v>
      </c>
    </row>
    <row r="767" spans="1:2">
      <c r="A767" s="29">
        <v>154413</v>
      </c>
      <c r="B767" s="29" t="s">
        <v>169</v>
      </c>
    </row>
    <row r="768" spans="1:2">
      <c r="A768" s="29">
        <v>154414</v>
      </c>
      <c r="B768" s="29" t="s">
        <v>169</v>
      </c>
    </row>
    <row r="769" spans="1:2">
      <c r="A769" s="29">
        <v>154415</v>
      </c>
      <c r="B769" s="29" t="s">
        <v>169</v>
      </c>
    </row>
    <row r="770" spans="1:2">
      <c r="A770" s="29">
        <v>154416</v>
      </c>
      <c r="B770" s="29" t="s">
        <v>169</v>
      </c>
    </row>
    <row r="771" spans="1:2">
      <c r="A771" s="29">
        <v>154417</v>
      </c>
      <c r="B771" s="29" t="s">
        <v>169</v>
      </c>
    </row>
    <row r="772" spans="1:2">
      <c r="A772" s="29">
        <v>154418</v>
      </c>
      <c r="B772" s="29" t="s">
        <v>169</v>
      </c>
    </row>
    <row r="773" spans="1:2">
      <c r="A773" s="29">
        <v>154419</v>
      </c>
      <c r="B773" s="29" t="s">
        <v>169</v>
      </c>
    </row>
    <row r="774" spans="1:2">
      <c r="A774" s="29">
        <v>154420</v>
      </c>
      <c r="B774" s="29" t="s">
        <v>169</v>
      </c>
    </row>
    <row r="775" spans="1:2">
      <c r="A775" s="29">
        <v>154421</v>
      </c>
      <c r="B775" s="29" t="s">
        <v>169</v>
      </c>
    </row>
    <row r="776" spans="1:2">
      <c r="A776" s="29">
        <v>154422</v>
      </c>
      <c r="B776" s="29" t="s">
        <v>169</v>
      </c>
    </row>
    <row r="777" spans="1:2">
      <c r="A777" s="29">
        <v>155901</v>
      </c>
      <c r="B777" s="29" t="s">
        <v>169</v>
      </c>
    </row>
    <row r="778" spans="1:2">
      <c r="A778" s="29">
        <v>155902</v>
      </c>
      <c r="B778" s="29" t="s">
        <v>169</v>
      </c>
    </row>
    <row r="779" spans="1:2">
      <c r="A779" s="29">
        <v>155903</v>
      </c>
      <c r="B779" s="29" t="s">
        <v>169</v>
      </c>
    </row>
    <row r="780" spans="1:2">
      <c r="A780" s="29">
        <v>155904</v>
      </c>
      <c r="B780" s="29" t="s">
        <v>169</v>
      </c>
    </row>
    <row r="781" spans="1:2">
      <c r="A781" s="29">
        <v>155905</v>
      </c>
      <c r="B781" s="29" t="s">
        <v>169</v>
      </c>
    </row>
    <row r="782" spans="1:2">
      <c r="A782" s="29">
        <v>155906</v>
      </c>
      <c r="B782" s="29" t="s">
        <v>169</v>
      </c>
    </row>
    <row r="783" spans="1:2">
      <c r="A783" s="29">
        <v>155907</v>
      </c>
      <c r="B783" s="29" t="s">
        <v>169</v>
      </c>
    </row>
    <row r="784" spans="1:2">
      <c r="A784" s="29">
        <v>155908</v>
      </c>
      <c r="B784" s="29" t="s">
        <v>169</v>
      </c>
    </row>
    <row r="785" spans="1:2">
      <c r="A785" s="29">
        <v>155909</v>
      </c>
      <c r="B785" s="29" t="s">
        <v>169</v>
      </c>
    </row>
    <row r="786" spans="1:2">
      <c r="A786" s="29">
        <v>155910</v>
      </c>
      <c r="B786" s="29" t="s">
        <v>169</v>
      </c>
    </row>
    <row r="787" spans="1:2">
      <c r="A787" s="29">
        <v>155911</v>
      </c>
      <c r="B787" s="29" t="s">
        <v>169</v>
      </c>
    </row>
    <row r="788" spans="1:2">
      <c r="A788" s="29">
        <v>155912</v>
      </c>
      <c r="B788" s="29" t="s">
        <v>169</v>
      </c>
    </row>
    <row r="789" spans="1:2">
      <c r="A789" s="29">
        <v>155913</v>
      </c>
      <c r="B789" s="29" t="s">
        <v>169</v>
      </c>
    </row>
    <row r="790" spans="1:2">
      <c r="A790" s="29">
        <v>159215</v>
      </c>
      <c r="B790" s="29" t="s">
        <v>169</v>
      </c>
    </row>
    <row r="791" spans="1:2">
      <c r="A791" s="29">
        <v>159304</v>
      </c>
      <c r="B791" s="29" t="s">
        <v>169</v>
      </c>
    </row>
    <row r="792" spans="1:2">
      <c r="A792" s="29">
        <v>159305</v>
      </c>
      <c r="B792" s="29" t="s">
        <v>169</v>
      </c>
    </row>
    <row r="793" spans="1:2">
      <c r="A793" s="29">
        <v>159310</v>
      </c>
      <c r="B793" s="29" t="s">
        <v>169</v>
      </c>
    </row>
    <row r="794" spans="1:2">
      <c r="A794" s="29">
        <v>159313</v>
      </c>
      <c r="B794" s="29" t="s">
        <v>169</v>
      </c>
    </row>
    <row r="795" spans="1:2">
      <c r="A795" s="29">
        <v>159315</v>
      </c>
      <c r="B795" s="29" t="s">
        <v>169</v>
      </c>
    </row>
    <row r="796" spans="1:2">
      <c r="A796" s="29">
        <v>159316</v>
      </c>
      <c r="B796" s="29" t="s">
        <v>169</v>
      </c>
    </row>
    <row r="797" spans="1:2">
      <c r="A797" s="29">
        <v>159318</v>
      </c>
      <c r="B797" s="29" t="s">
        <v>169</v>
      </c>
    </row>
    <row r="798" spans="1:2">
      <c r="A798" s="29">
        <v>159319</v>
      </c>
      <c r="B798" s="29" t="s">
        <v>169</v>
      </c>
    </row>
    <row r="799" spans="1:2">
      <c r="A799" s="29">
        <v>159320</v>
      </c>
      <c r="B799" s="29" t="s">
        <v>169</v>
      </c>
    </row>
    <row r="800" spans="1:2">
      <c r="A800" s="29">
        <v>159325</v>
      </c>
      <c r="B800" s="29" t="s">
        <v>169</v>
      </c>
    </row>
    <row r="801" spans="1:2">
      <c r="A801" s="29">
        <v>159329</v>
      </c>
      <c r="B801" s="29" t="s">
        <v>169</v>
      </c>
    </row>
    <row r="802" spans="1:2">
      <c r="A802" s="29">
        <v>159332</v>
      </c>
      <c r="B802" s="29" t="s">
        <v>169</v>
      </c>
    </row>
    <row r="803" spans="1:2">
      <c r="A803" s="29">
        <v>159339</v>
      </c>
      <c r="B803" s="29" t="s">
        <v>169</v>
      </c>
    </row>
    <row r="804" spans="1:2">
      <c r="A804" s="29">
        <v>159340</v>
      </c>
      <c r="B804" s="29" t="s">
        <v>169</v>
      </c>
    </row>
    <row r="805" spans="1:2">
      <c r="A805" s="29">
        <v>159343</v>
      </c>
      <c r="B805" s="29" t="s">
        <v>169</v>
      </c>
    </row>
    <row r="806" spans="1:2">
      <c r="A806" s="29">
        <v>159344</v>
      </c>
      <c r="B806" s="29" t="s">
        <v>169</v>
      </c>
    </row>
    <row r="807" spans="1:2">
      <c r="A807" s="29">
        <v>159348</v>
      </c>
      <c r="B807" s="29" t="s">
        <v>169</v>
      </c>
    </row>
    <row r="808" spans="1:2">
      <c r="A808" s="29">
        <v>159351</v>
      </c>
      <c r="B808" s="29" t="s">
        <v>169</v>
      </c>
    </row>
    <row r="809" spans="1:2">
      <c r="A809" s="29">
        <v>159354</v>
      </c>
      <c r="B809" s="29" t="s">
        <v>169</v>
      </c>
    </row>
    <row r="810" spans="1:2">
      <c r="A810" s="29">
        <v>159358</v>
      </c>
      <c r="B810" s="29" t="s">
        <v>169</v>
      </c>
    </row>
    <row r="811" spans="1:2">
      <c r="A811" s="29">
        <v>159360</v>
      </c>
      <c r="B811" s="29" t="s">
        <v>169</v>
      </c>
    </row>
    <row r="812" spans="1:2">
      <c r="A812" s="29">
        <v>159362</v>
      </c>
      <c r="B812" s="29" t="s">
        <v>169</v>
      </c>
    </row>
    <row r="813" spans="1:2">
      <c r="A813" s="29">
        <v>159363</v>
      </c>
      <c r="B813" s="29" t="s">
        <v>169</v>
      </c>
    </row>
    <row r="814" spans="1:2">
      <c r="A814" s="29">
        <v>159366</v>
      </c>
      <c r="B814" s="29" t="s">
        <v>169</v>
      </c>
    </row>
    <row r="815" spans="1:2">
      <c r="A815" s="29">
        <v>159367</v>
      </c>
      <c r="B815" s="29" t="s">
        <v>169</v>
      </c>
    </row>
    <row r="816" spans="1:2">
      <c r="A816" s="29">
        <v>159370</v>
      </c>
      <c r="B816" s="29" t="s">
        <v>169</v>
      </c>
    </row>
    <row r="817" spans="1:2">
      <c r="A817" s="29">
        <v>159373</v>
      </c>
      <c r="B817" s="29" t="s">
        <v>169</v>
      </c>
    </row>
    <row r="818" spans="1:2">
      <c r="A818" s="29">
        <v>159377</v>
      </c>
      <c r="B818" s="29" t="s">
        <v>169</v>
      </c>
    </row>
    <row r="819" spans="1:2">
      <c r="A819" s="29">
        <v>159378</v>
      </c>
      <c r="B819" s="29" t="s">
        <v>169</v>
      </c>
    </row>
    <row r="820" spans="1:2">
      <c r="A820" s="29">
        <v>159379</v>
      </c>
      <c r="B820" s="29" t="s">
        <v>169</v>
      </c>
    </row>
    <row r="821" spans="1:2">
      <c r="A821" s="29">
        <v>159380</v>
      </c>
      <c r="B821" s="29" t="s">
        <v>169</v>
      </c>
    </row>
    <row r="822" spans="1:2">
      <c r="A822" s="29">
        <v>159391</v>
      </c>
      <c r="B822" s="29" t="s">
        <v>169</v>
      </c>
    </row>
    <row r="823" spans="1:2">
      <c r="A823" s="29">
        <v>159394</v>
      </c>
      <c r="B823" s="29" t="s">
        <v>169</v>
      </c>
    </row>
    <row r="824" spans="1:2">
      <c r="A824" s="29">
        <v>159397</v>
      </c>
      <c r="B824" s="29" t="s">
        <v>169</v>
      </c>
    </row>
    <row r="825" spans="1:2">
      <c r="A825" s="29">
        <v>159398</v>
      </c>
      <c r="B825" s="29" t="s">
        <v>169</v>
      </c>
    </row>
    <row r="826" spans="1:2">
      <c r="A826" s="29">
        <v>159400</v>
      </c>
      <c r="B826" s="29" t="s">
        <v>169</v>
      </c>
    </row>
    <row r="827" spans="1:2">
      <c r="A827" s="29">
        <v>159408</v>
      </c>
      <c r="B827" s="29" t="s">
        <v>169</v>
      </c>
    </row>
    <row r="828" spans="1:2">
      <c r="A828" s="29">
        <v>159409</v>
      </c>
      <c r="B828" s="29" t="s">
        <v>169</v>
      </c>
    </row>
    <row r="829" spans="1:2">
      <c r="A829" s="29">
        <v>159411</v>
      </c>
      <c r="B829" s="29" t="s">
        <v>169</v>
      </c>
    </row>
    <row r="830" spans="1:2">
      <c r="A830" s="29">
        <v>159421</v>
      </c>
      <c r="B830" s="29" t="s">
        <v>169</v>
      </c>
    </row>
    <row r="831" spans="1:2">
      <c r="A831" s="29">
        <v>159426</v>
      </c>
      <c r="B831" s="29" t="s">
        <v>169</v>
      </c>
    </row>
    <row r="832" spans="1:2">
      <c r="A832" s="29">
        <v>159452</v>
      </c>
      <c r="B832" s="29" t="s">
        <v>169</v>
      </c>
    </row>
    <row r="833" spans="1:2">
      <c r="A833" s="29">
        <v>159456</v>
      </c>
      <c r="B833" s="29" t="s">
        <v>169</v>
      </c>
    </row>
    <row r="834" spans="1:2">
      <c r="A834" s="29">
        <v>159458</v>
      </c>
      <c r="B834" s="29" t="s">
        <v>169</v>
      </c>
    </row>
    <row r="835" spans="1:2">
      <c r="A835" s="29">
        <v>159463</v>
      </c>
      <c r="B835" s="29" t="s">
        <v>169</v>
      </c>
    </row>
    <row r="836" spans="1:2">
      <c r="A836" s="29">
        <v>159467</v>
      </c>
      <c r="B836" s="29" t="s">
        <v>169</v>
      </c>
    </row>
    <row r="837" spans="1:2">
      <c r="A837" s="29">
        <v>159472</v>
      </c>
      <c r="B837" s="29" t="s">
        <v>169</v>
      </c>
    </row>
    <row r="838" spans="1:2">
      <c r="A838" s="29">
        <v>159474</v>
      </c>
      <c r="B838" s="29" t="s">
        <v>169</v>
      </c>
    </row>
    <row r="839" spans="1:2">
      <c r="A839" s="29">
        <v>159476</v>
      </c>
      <c r="B839" s="29" t="s">
        <v>169</v>
      </c>
    </row>
    <row r="840" spans="1:2">
      <c r="A840" s="29">
        <v>159481</v>
      </c>
      <c r="B840" s="29" t="s">
        <v>169</v>
      </c>
    </row>
    <row r="841" spans="1:2">
      <c r="A841" s="29">
        <v>159482</v>
      </c>
      <c r="B841" s="29" t="s">
        <v>169</v>
      </c>
    </row>
    <row r="842" spans="1:2">
      <c r="A842" s="29">
        <v>159483</v>
      </c>
      <c r="B842" s="29" t="s">
        <v>169</v>
      </c>
    </row>
    <row r="843" spans="1:2">
      <c r="A843" s="29">
        <v>159485</v>
      </c>
      <c r="B843" s="29" t="s">
        <v>169</v>
      </c>
    </row>
    <row r="844" spans="1:2">
      <c r="A844" s="29">
        <v>159490</v>
      </c>
      <c r="B844" s="29" t="s">
        <v>169</v>
      </c>
    </row>
    <row r="845" spans="1:2">
      <c r="A845" s="29">
        <v>159491</v>
      </c>
      <c r="B845" s="29" t="s">
        <v>169</v>
      </c>
    </row>
    <row r="846" spans="1:2">
      <c r="A846" s="29">
        <v>159492</v>
      </c>
      <c r="B846" s="29" t="s">
        <v>169</v>
      </c>
    </row>
    <row r="847" spans="1:2">
      <c r="A847" s="29">
        <v>159498</v>
      </c>
      <c r="B847" s="29" t="s">
        <v>169</v>
      </c>
    </row>
    <row r="848" spans="1:2">
      <c r="A848" s="29">
        <v>159500</v>
      </c>
      <c r="B848" s="29" t="s">
        <v>169</v>
      </c>
    </row>
    <row r="849" spans="1:2">
      <c r="A849" s="29">
        <v>159503</v>
      </c>
      <c r="B849" s="29" t="s">
        <v>169</v>
      </c>
    </row>
    <row r="850" spans="1:2">
      <c r="A850" s="29">
        <v>159518</v>
      </c>
      <c r="B850" s="29" t="s">
        <v>169</v>
      </c>
    </row>
    <row r="851" spans="1:2">
      <c r="A851" s="29">
        <v>159519</v>
      </c>
      <c r="B851" s="29" t="s">
        <v>169</v>
      </c>
    </row>
    <row r="852" spans="1:2">
      <c r="A852" s="29">
        <v>159523</v>
      </c>
      <c r="B852" s="29" t="s">
        <v>169</v>
      </c>
    </row>
    <row r="853" spans="1:2">
      <c r="A853" s="29">
        <v>159526</v>
      </c>
      <c r="B853" s="29" t="s">
        <v>169</v>
      </c>
    </row>
    <row r="854" spans="1:2">
      <c r="A854" s="29">
        <v>159530</v>
      </c>
      <c r="B854" s="29" t="s">
        <v>169</v>
      </c>
    </row>
    <row r="855" spans="1:2">
      <c r="A855" s="29">
        <v>159536</v>
      </c>
      <c r="B855" s="29" t="s">
        <v>169</v>
      </c>
    </row>
    <row r="856" spans="1:2">
      <c r="A856" s="29">
        <v>159542</v>
      </c>
      <c r="B856" s="29" t="s">
        <v>169</v>
      </c>
    </row>
    <row r="857" spans="1:2">
      <c r="A857" s="29">
        <v>159551</v>
      </c>
      <c r="B857" s="29" t="s">
        <v>169</v>
      </c>
    </row>
    <row r="858" spans="1:2">
      <c r="A858" s="29">
        <v>159554</v>
      </c>
      <c r="B858" s="29" t="s">
        <v>169</v>
      </c>
    </row>
    <row r="859" spans="1:2">
      <c r="A859" s="29">
        <v>159558</v>
      </c>
      <c r="B859" s="29" t="s">
        <v>169</v>
      </c>
    </row>
    <row r="860" spans="1:2">
      <c r="A860" s="29">
        <v>159561</v>
      </c>
      <c r="B860" s="29" t="s">
        <v>169</v>
      </c>
    </row>
    <row r="861" spans="1:2">
      <c r="A861" s="29">
        <v>159565</v>
      </c>
      <c r="B861" s="29" t="s">
        <v>169</v>
      </c>
    </row>
    <row r="862" spans="1:2">
      <c r="A862" s="29">
        <v>159566</v>
      </c>
      <c r="B862" s="29" t="s">
        <v>168</v>
      </c>
    </row>
    <row r="863" spans="1:2">
      <c r="A863" s="29">
        <v>159567</v>
      </c>
      <c r="B863" s="29" t="s">
        <v>169</v>
      </c>
    </row>
    <row r="864" spans="1:2">
      <c r="A864" s="29">
        <v>159569</v>
      </c>
      <c r="B864" s="29" t="s">
        <v>169</v>
      </c>
    </row>
    <row r="865" spans="1:2">
      <c r="A865" s="29">
        <v>159573</v>
      </c>
      <c r="B865" s="29" t="s">
        <v>169</v>
      </c>
    </row>
    <row r="866" spans="1:2">
      <c r="A866" s="29">
        <v>159579</v>
      </c>
      <c r="B866" s="29" t="s">
        <v>169</v>
      </c>
    </row>
    <row r="867" spans="1:2">
      <c r="A867" s="29">
        <v>159580</v>
      </c>
      <c r="B867" s="29" t="s">
        <v>169</v>
      </c>
    </row>
    <row r="868" spans="1:2">
      <c r="A868" s="29">
        <v>159583</v>
      </c>
      <c r="B868" s="29" t="s">
        <v>169</v>
      </c>
    </row>
    <row r="869" spans="1:2">
      <c r="A869" s="29">
        <v>159584</v>
      </c>
      <c r="B869" s="29" t="s">
        <v>169</v>
      </c>
    </row>
    <row r="870" spans="1:2">
      <c r="A870" s="29">
        <v>159585</v>
      </c>
      <c r="B870" s="29" t="s">
        <v>169</v>
      </c>
    </row>
    <row r="871" spans="1:2">
      <c r="A871" s="29">
        <v>159587</v>
      </c>
      <c r="B871" s="29" t="s">
        <v>169</v>
      </c>
    </row>
    <row r="872" spans="1:2">
      <c r="A872" s="29">
        <v>159589</v>
      </c>
      <c r="B872" s="29" t="s">
        <v>169</v>
      </c>
    </row>
    <row r="873" spans="1:2">
      <c r="A873" s="29">
        <v>159591</v>
      </c>
      <c r="B873" s="29" t="s">
        <v>169</v>
      </c>
    </row>
    <row r="874" spans="1:2">
      <c r="A874" s="29">
        <v>159593</v>
      </c>
      <c r="B874" s="29" t="s">
        <v>169</v>
      </c>
    </row>
    <row r="875" spans="1:2">
      <c r="A875" s="29">
        <v>159594</v>
      </c>
      <c r="B875" s="29" t="s">
        <v>169</v>
      </c>
    </row>
    <row r="876" spans="1:2">
      <c r="A876" s="29">
        <v>159595</v>
      </c>
      <c r="B876" s="29" t="s">
        <v>169</v>
      </c>
    </row>
    <row r="877" spans="1:2">
      <c r="A877" s="29">
        <v>159597</v>
      </c>
      <c r="B877" s="29" t="s">
        <v>169</v>
      </c>
    </row>
    <row r="878" spans="1:2">
      <c r="A878" s="29">
        <v>159598</v>
      </c>
      <c r="B878" s="29" t="s">
        <v>169</v>
      </c>
    </row>
    <row r="879" spans="1:2">
      <c r="A879" s="29">
        <v>159599</v>
      </c>
      <c r="B879" s="29" t="s">
        <v>169</v>
      </c>
    </row>
    <row r="880" spans="1:2">
      <c r="A880" s="29">
        <v>159601</v>
      </c>
      <c r="B880" s="29" t="s">
        <v>169</v>
      </c>
    </row>
    <row r="881" spans="1:2">
      <c r="A881" s="29">
        <v>159602</v>
      </c>
      <c r="B881" s="29" t="s">
        <v>169</v>
      </c>
    </row>
    <row r="882" spans="1:2">
      <c r="A882" s="29">
        <v>159603</v>
      </c>
      <c r="B882" s="29" t="s">
        <v>169</v>
      </c>
    </row>
    <row r="883" spans="1:2">
      <c r="A883" s="29">
        <v>159604</v>
      </c>
      <c r="B883" s="29" t="s">
        <v>169</v>
      </c>
    </row>
    <row r="884" spans="1:2">
      <c r="A884" s="29">
        <v>159605</v>
      </c>
      <c r="B884" s="29" t="s">
        <v>168</v>
      </c>
    </row>
    <row r="885" spans="1:2">
      <c r="A885" s="29">
        <v>159608</v>
      </c>
      <c r="B885" s="29" t="s">
        <v>169</v>
      </c>
    </row>
    <row r="886" spans="1:2">
      <c r="A886" s="29">
        <v>159609</v>
      </c>
      <c r="B886" s="29" t="s">
        <v>169</v>
      </c>
    </row>
    <row r="887" spans="1:2">
      <c r="A887" s="29">
        <v>159610</v>
      </c>
      <c r="B887" s="29" t="s">
        <v>169</v>
      </c>
    </row>
    <row r="888" spans="1:2">
      <c r="A888" s="29">
        <v>159612</v>
      </c>
      <c r="B888" s="29" t="s">
        <v>169</v>
      </c>
    </row>
    <row r="889" spans="1:2">
      <c r="A889" s="29">
        <v>159613</v>
      </c>
      <c r="B889" s="29" t="s">
        <v>169</v>
      </c>
    </row>
    <row r="890" spans="1:2">
      <c r="A890" s="29">
        <v>159614</v>
      </c>
      <c r="B890" s="29" t="s">
        <v>169</v>
      </c>
    </row>
    <row r="891" spans="1:2">
      <c r="A891" s="29">
        <v>159615</v>
      </c>
      <c r="B891" s="29" t="s">
        <v>169</v>
      </c>
    </row>
    <row r="892" spans="1:2">
      <c r="A892" s="29">
        <v>159616</v>
      </c>
      <c r="B892" s="29" t="s">
        <v>169</v>
      </c>
    </row>
    <row r="893" spans="1:2">
      <c r="A893" s="29">
        <v>159617</v>
      </c>
      <c r="B893" s="29" t="s">
        <v>169</v>
      </c>
    </row>
    <row r="894" spans="1:2">
      <c r="A894" s="29">
        <v>159618</v>
      </c>
      <c r="B894" s="29" t="s">
        <v>169</v>
      </c>
    </row>
    <row r="895" spans="1:2">
      <c r="A895" s="29">
        <v>159621</v>
      </c>
      <c r="B895" s="29" t="s">
        <v>169</v>
      </c>
    </row>
    <row r="896" spans="1:2">
      <c r="A896" s="29">
        <v>159622</v>
      </c>
      <c r="B896" s="29" t="s">
        <v>169</v>
      </c>
    </row>
    <row r="897" spans="1:2">
      <c r="A897" s="29">
        <v>159623</v>
      </c>
      <c r="B897" s="29" t="s">
        <v>169</v>
      </c>
    </row>
    <row r="898" spans="1:2">
      <c r="A898" s="29">
        <v>159624</v>
      </c>
      <c r="B898" s="29" t="s">
        <v>169</v>
      </c>
    </row>
    <row r="899" spans="1:2">
      <c r="A899" s="29">
        <v>159625</v>
      </c>
      <c r="B899" s="29" t="s">
        <v>169</v>
      </c>
    </row>
    <row r="900" spans="1:2">
      <c r="A900" s="29">
        <v>159626</v>
      </c>
      <c r="B900" s="29" t="s">
        <v>169</v>
      </c>
    </row>
    <row r="901" spans="1:2">
      <c r="A901" s="29">
        <v>159627</v>
      </c>
      <c r="B901" s="29" t="s">
        <v>169</v>
      </c>
    </row>
    <row r="902" spans="1:2">
      <c r="A902" s="29">
        <v>159629</v>
      </c>
      <c r="B902" s="29" t="s">
        <v>169</v>
      </c>
    </row>
    <row r="903" spans="1:2">
      <c r="A903" s="29">
        <v>159630</v>
      </c>
      <c r="B903" s="29" t="s">
        <v>168</v>
      </c>
    </row>
    <row r="904" spans="1:2">
      <c r="A904" s="29">
        <v>159631</v>
      </c>
      <c r="B904" s="29" t="s">
        <v>169</v>
      </c>
    </row>
    <row r="905" spans="1:2">
      <c r="A905" s="29">
        <v>159632</v>
      </c>
      <c r="B905" s="29" t="s">
        <v>169</v>
      </c>
    </row>
    <row r="906" spans="1:2">
      <c r="A906" s="29">
        <v>159633</v>
      </c>
      <c r="B906" s="29" t="s">
        <v>168</v>
      </c>
    </row>
    <row r="907" spans="1:2">
      <c r="A907" s="29">
        <v>159634</v>
      </c>
      <c r="B907" s="29" t="s">
        <v>169</v>
      </c>
    </row>
    <row r="908" spans="1:2">
      <c r="A908" s="29">
        <v>159635</v>
      </c>
      <c r="B908" s="29" t="s">
        <v>169</v>
      </c>
    </row>
    <row r="909" spans="1:2">
      <c r="A909" s="29">
        <v>159636</v>
      </c>
      <c r="B909" s="29" t="s">
        <v>169</v>
      </c>
    </row>
    <row r="910" spans="1:2">
      <c r="A910" s="29">
        <v>159638</v>
      </c>
      <c r="B910" s="29" t="s">
        <v>169</v>
      </c>
    </row>
    <row r="911" spans="1:2">
      <c r="A911" s="29">
        <v>159639</v>
      </c>
      <c r="B911" s="29" t="s">
        <v>169</v>
      </c>
    </row>
    <row r="912" spans="1:2">
      <c r="A912" s="29">
        <v>159640</v>
      </c>
      <c r="B912" s="29" t="s">
        <v>169</v>
      </c>
    </row>
    <row r="913" spans="1:2">
      <c r="A913" s="29">
        <v>159642</v>
      </c>
      <c r="B913" s="29" t="s">
        <v>169</v>
      </c>
    </row>
    <row r="914" spans="1:2">
      <c r="A914" s="29">
        <v>159644</v>
      </c>
      <c r="B914" s="29" t="s">
        <v>169</v>
      </c>
    </row>
    <row r="915" spans="1:2">
      <c r="A915" s="29">
        <v>159645</v>
      </c>
      <c r="B915" s="29" t="s">
        <v>169</v>
      </c>
    </row>
    <row r="916" spans="1:2">
      <c r="A916" s="29">
        <v>159646</v>
      </c>
      <c r="B916" s="29" t="s">
        <v>169</v>
      </c>
    </row>
    <row r="917" spans="1:2">
      <c r="A917" s="29">
        <v>159647</v>
      </c>
      <c r="B917" s="29" t="s">
        <v>169</v>
      </c>
    </row>
    <row r="918" spans="1:2">
      <c r="A918" s="29">
        <v>159648</v>
      </c>
      <c r="B918" s="29" t="s">
        <v>169</v>
      </c>
    </row>
    <row r="919" spans="1:2">
      <c r="A919" s="29">
        <v>159650</v>
      </c>
      <c r="B919" s="29" t="s">
        <v>169</v>
      </c>
    </row>
    <row r="920" spans="1:2">
      <c r="A920" s="29">
        <v>159651</v>
      </c>
      <c r="B920" s="29" t="s">
        <v>169</v>
      </c>
    </row>
    <row r="921" spans="1:2">
      <c r="A921" s="29">
        <v>159652</v>
      </c>
      <c r="B921" s="29" t="s">
        <v>169</v>
      </c>
    </row>
    <row r="922" spans="1:2">
      <c r="A922" s="29">
        <v>159653</v>
      </c>
      <c r="B922" s="29" t="s">
        <v>169</v>
      </c>
    </row>
    <row r="923" spans="1:2">
      <c r="A923" s="29">
        <v>159654</v>
      </c>
      <c r="B923" s="29" t="s">
        <v>169</v>
      </c>
    </row>
    <row r="924" spans="1:2">
      <c r="A924" s="29">
        <v>159655</v>
      </c>
      <c r="B924" s="29" t="s">
        <v>169</v>
      </c>
    </row>
    <row r="925" spans="1:2">
      <c r="A925" s="29">
        <v>159656</v>
      </c>
      <c r="B925" s="29" t="s">
        <v>169</v>
      </c>
    </row>
    <row r="926" spans="1:2">
      <c r="A926" s="29">
        <v>159657</v>
      </c>
      <c r="B926" s="29" t="s">
        <v>169</v>
      </c>
    </row>
    <row r="927" spans="1:2">
      <c r="A927" s="29">
        <v>159658</v>
      </c>
      <c r="B927" s="29" t="s">
        <v>169</v>
      </c>
    </row>
    <row r="928" spans="1:2">
      <c r="A928" s="29">
        <v>159659</v>
      </c>
      <c r="B928" s="29" t="s">
        <v>169</v>
      </c>
    </row>
    <row r="929" spans="1:2">
      <c r="A929" s="29">
        <v>159660</v>
      </c>
      <c r="B929" s="29" t="s">
        <v>169</v>
      </c>
    </row>
    <row r="930" spans="1:2">
      <c r="A930" s="29">
        <v>159661</v>
      </c>
      <c r="B930" s="29" t="s">
        <v>169</v>
      </c>
    </row>
    <row r="931" spans="1:2">
      <c r="A931" s="29">
        <v>159662</v>
      </c>
      <c r="B931" s="29" t="s">
        <v>169</v>
      </c>
    </row>
    <row r="932" spans="1:2">
      <c r="A932" s="29">
        <v>159663</v>
      </c>
      <c r="B932" s="29" t="s">
        <v>168</v>
      </c>
    </row>
    <row r="933" spans="1:2">
      <c r="A933" s="29">
        <v>159664</v>
      </c>
      <c r="B933" s="29" t="s">
        <v>169</v>
      </c>
    </row>
    <row r="934" spans="1:2">
      <c r="A934" s="29">
        <v>159665</v>
      </c>
      <c r="B934" s="29" t="s">
        <v>169</v>
      </c>
    </row>
    <row r="935" spans="1:2">
      <c r="A935" s="29">
        <v>159667</v>
      </c>
      <c r="B935" s="29" t="s">
        <v>169</v>
      </c>
    </row>
    <row r="936" spans="1:2">
      <c r="A936" s="29">
        <v>159668</v>
      </c>
      <c r="B936" s="29" t="s">
        <v>169</v>
      </c>
    </row>
    <row r="937" spans="1:2">
      <c r="A937" s="29">
        <v>159669</v>
      </c>
      <c r="B937" s="29" t="s">
        <v>169</v>
      </c>
    </row>
    <row r="938" spans="1:2">
      <c r="A938" s="29">
        <v>159672</v>
      </c>
      <c r="B938" s="29" t="s">
        <v>169</v>
      </c>
    </row>
    <row r="939" spans="1:2">
      <c r="A939" s="29">
        <v>159673</v>
      </c>
      <c r="B939" s="29" t="s">
        <v>169</v>
      </c>
    </row>
    <row r="940" spans="1:2">
      <c r="A940" s="29">
        <v>159674</v>
      </c>
      <c r="B940" s="29" t="s">
        <v>169</v>
      </c>
    </row>
    <row r="941" spans="1:2">
      <c r="A941" s="29">
        <v>159675</v>
      </c>
      <c r="B941" s="29" t="s">
        <v>169</v>
      </c>
    </row>
    <row r="942" spans="1:2">
      <c r="A942" s="29">
        <v>159676</v>
      </c>
      <c r="B942" s="29" t="s">
        <v>169</v>
      </c>
    </row>
    <row r="943" spans="1:2">
      <c r="A943" s="29">
        <v>159677</v>
      </c>
      <c r="B943" s="29" t="s">
        <v>169</v>
      </c>
    </row>
    <row r="944" spans="1:2">
      <c r="A944" s="29">
        <v>159678</v>
      </c>
      <c r="B944" s="29" t="s">
        <v>169</v>
      </c>
    </row>
    <row r="945" spans="1:2">
      <c r="A945" s="29">
        <v>159679</v>
      </c>
      <c r="B945" s="29" t="s">
        <v>169</v>
      </c>
    </row>
    <row r="946" spans="1:2">
      <c r="A946" s="29">
        <v>159680</v>
      </c>
      <c r="B946" s="29" t="s">
        <v>169</v>
      </c>
    </row>
    <row r="947" spans="1:2">
      <c r="A947" s="29">
        <v>159681</v>
      </c>
      <c r="B947" s="29" t="s">
        <v>168</v>
      </c>
    </row>
    <row r="948" spans="1:2">
      <c r="A948" s="29">
        <v>159682</v>
      </c>
      <c r="B948" s="29" t="s">
        <v>169</v>
      </c>
    </row>
    <row r="949" spans="1:2">
      <c r="A949" s="29">
        <v>159683</v>
      </c>
      <c r="B949" s="29" t="s">
        <v>169</v>
      </c>
    </row>
    <row r="950" spans="1:2">
      <c r="A950" s="29">
        <v>159684</v>
      </c>
      <c r="B950" s="29" t="s">
        <v>169</v>
      </c>
    </row>
    <row r="951" spans="1:2">
      <c r="A951" s="29">
        <v>159685</v>
      </c>
      <c r="B951" s="29" t="s">
        <v>169</v>
      </c>
    </row>
    <row r="952" spans="1:2">
      <c r="A952" s="29">
        <v>159686</v>
      </c>
      <c r="B952" s="29" t="s">
        <v>169</v>
      </c>
    </row>
    <row r="953" spans="1:2">
      <c r="A953" s="29">
        <v>159687</v>
      </c>
      <c r="B953" s="29" t="s">
        <v>169</v>
      </c>
    </row>
    <row r="954" spans="1:2">
      <c r="A954" s="29">
        <v>159688</v>
      </c>
      <c r="B954" s="29" t="s">
        <v>169</v>
      </c>
    </row>
    <row r="955" spans="1:2">
      <c r="A955" s="29">
        <v>159689</v>
      </c>
      <c r="B955" s="29" t="s">
        <v>169</v>
      </c>
    </row>
    <row r="956" spans="1:2">
      <c r="A956" s="29">
        <v>159691</v>
      </c>
      <c r="B956" s="29" t="s">
        <v>169</v>
      </c>
    </row>
    <row r="957" spans="1:2">
      <c r="A957" s="29">
        <v>159692</v>
      </c>
      <c r="B957" s="29" t="s">
        <v>168</v>
      </c>
    </row>
    <row r="958" spans="1:2">
      <c r="A958" s="29">
        <v>159694</v>
      </c>
      <c r="B958" s="29" t="s">
        <v>169</v>
      </c>
    </row>
    <row r="959" spans="1:2">
      <c r="A959" s="29">
        <v>159696</v>
      </c>
      <c r="B959" s="29" t="s">
        <v>169</v>
      </c>
    </row>
    <row r="960" spans="1:2">
      <c r="A960" s="29">
        <v>159699</v>
      </c>
      <c r="B960" s="29" t="s">
        <v>169</v>
      </c>
    </row>
    <row r="961" spans="1:2">
      <c r="A961" s="29">
        <v>159700</v>
      </c>
      <c r="B961" s="29" t="s">
        <v>169</v>
      </c>
    </row>
    <row r="962" spans="1:2">
      <c r="A962" s="29">
        <v>159701</v>
      </c>
      <c r="B962" s="29" t="s">
        <v>169</v>
      </c>
    </row>
    <row r="963" spans="1:2">
      <c r="A963" s="29">
        <v>159702</v>
      </c>
      <c r="B963" s="29" t="s">
        <v>169</v>
      </c>
    </row>
    <row r="964" spans="1:2">
      <c r="A964" s="29">
        <v>159703</v>
      </c>
      <c r="B964" s="29" t="s">
        <v>169</v>
      </c>
    </row>
    <row r="965" spans="1:2">
      <c r="A965" s="29">
        <v>159704</v>
      </c>
      <c r="B965" s="29" t="s">
        <v>169</v>
      </c>
    </row>
    <row r="966" spans="1:2">
      <c r="A966" s="29">
        <v>159705</v>
      </c>
      <c r="B966" s="29" t="s">
        <v>169</v>
      </c>
    </row>
    <row r="967" spans="1:2">
      <c r="A967" s="29">
        <v>159706</v>
      </c>
      <c r="B967" s="29" t="s">
        <v>169</v>
      </c>
    </row>
    <row r="968" spans="1:2">
      <c r="A968" s="29">
        <v>159707</v>
      </c>
      <c r="B968" s="29" t="s">
        <v>169</v>
      </c>
    </row>
    <row r="969" spans="1:2">
      <c r="A969" s="29">
        <v>159708</v>
      </c>
      <c r="B969" s="29" t="s">
        <v>169</v>
      </c>
    </row>
    <row r="970" spans="1:2">
      <c r="A970" s="29">
        <v>159709</v>
      </c>
      <c r="B970" s="29" t="s">
        <v>169</v>
      </c>
    </row>
    <row r="971" spans="1:2">
      <c r="A971" s="29">
        <v>159712</v>
      </c>
      <c r="B971" s="29" t="s">
        <v>169</v>
      </c>
    </row>
    <row r="972" spans="1:2">
      <c r="A972" s="29">
        <v>159713</v>
      </c>
      <c r="B972" s="29" t="s">
        <v>169</v>
      </c>
    </row>
    <row r="973" spans="1:2">
      <c r="A973" s="29">
        <v>159714</v>
      </c>
      <c r="B973" s="29" t="s">
        <v>169</v>
      </c>
    </row>
    <row r="974" spans="1:2">
      <c r="A974" s="29">
        <v>159715</v>
      </c>
      <c r="B974" s="29" t="s">
        <v>169</v>
      </c>
    </row>
    <row r="975" spans="1:2">
      <c r="A975" s="29">
        <v>159716</v>
      </c>
      <c r="B975" s="29" t="s">
        <v>169</v>
      </c>
    </row>
    <row r="976" spans="1:2">
      <c r="A976" s="29">
        <v>159717</v>
      </c>
      <c r="B976" s="29" t="s">
        <v>169</v>
      </c>
    </row>
    <row r="977" spans="1:2">
      <c r="A977" s="29">
        <v>159718</v>
      </c>
      <c r="B977" s="29" t="s">
        <v>169</v>
      </c>
    </row>
    <row r="978" spans="1:2">
      <c r="A978" s="29">
        <v>159719</v>
      </c>
      <c r="B978" s="29" t="s">
        <v>169</v>
      </c>
    </row>
    <row r="979" spans="1:2">
      <c r="A979" s="29">
        <v>159721</v>
      </c>
      <c r="B979" s="29" t="s">
        <v>169</v>
      </c>
    </row>
    <row r="980" spans="1:2">
      <c r="A980" s="29">
        <v>159722</v>
      </c>
      <c r="B980" s="29" t="s">
        <v>169</v>
      </c>
    </row>
    <row r="981" spans="1:2">
      <c r="A981" s="29">
        <v>159723</v>
      </c>
      <c r="B981" s="29" t="s">
        <v>169</v>
      </c>
    </row>
    <row r="982" spans="1:2">
      <c r="A982" s="29">
        <v>159724</v>
      </c>
      <c r="B982" s="29" t="s">
        <v>169</v>
      </c>
    </row>
    <row r="983" spans="1:2">
      <c r="A983" s="29">
        <v>159725</v>
      </c>
      <c r="B983" s="29" t="s">
        <v>169</v>
      </c>
    </row>
    <row r="984" spans="1:2">
      <c r="A984" s="29">
        <v>159726</v>
      </c>
      <c r="B984" s="29" t="s">
        <v>169</v>
      </c>
    </row>
    <row r="985" spans="1:2">
      <c r="A985" s="29">
        <v>159727</v>
      </c>
      <c r="B985" s="29" t="s">
        <v>169</v>
      </c>
    </row>
    <row r="986" spans="1:2">
      <c r="A986" s="29">
        <v>159728</v>
      </c>
      <c r="B986" s="29" t="s">
        <v>169</v>
      </c>
    </row>
    <row r="987" spans="1:2">
      <c r="A987" s="29">
        <v>159729</v>
      </c>
      <c r="B987" s="29" t="s">
        <v>169</v>
      </c>
    </row>
    <row r="988" spans="1:2">
      <c r="A988" s="29">
        <v>159730</v>
      </c>
      <c r="B988" s="29" t="s">
        <v>169</v>
      </c>
    </row>
    <row r="989" spans="1:2">
      <c r="A989" s="29">
        <v>159731</v>
      </c>
      <c r="B989" s="29" t="s">
        <v>169</v>
      </c>
    </row>
    <row r="990" spans="1:2">
      <c r="A990" s="29">
        <v>159732</v>
      </c>
      <c r="B990" s="29" t="s">
        <v>169</v>
      </c>
    </row>
    <row r="991" spans="1:2">
      <c r="A991" s="29">
        <v>159733</v>
      </c>
      <c r="B991" s="29" t="s">
        <v>169</v>
      </c>
    </row>
    <row r="992" spans="1:2">
      <c r="A992" s="29">
        <v>159734</v>
      </c>
      <c r="B992" s="29" t="s">
        <v>169</v>
      </c>
    </row>
    <row r="993" spans="1:2">
      <c r="A993" s="29">
        <v>159735</v>
      </c>
      <c r="B993" s="29" t="s">
        <v>169</v>
      </c>
    </row>
    <row r="994" spans="1:2">
      <c r="A994" s="29">
        <v>159736</v>
      </c>
      <c r="B994" s="29" t="s">
        <v>169</v>
      </c>
    </row>
    <row r="995" spans="1:2">
      <c r="A995" s="29">
        <v>159737</v>
      </c>
      <c r="B995" s="29" t="s">
        <v>169</v>
      </c>
    </row>
    <row r="996" spans="1:2">
      <c r="A996" s="29">
        <v>159738</v>
      </c>
      <c r="B996" s="29" t="s">
        <v>169</v>
      </c>
    </row>
    <row r="997" spans="1:2">
      <c r="A997" s="29">
        <v>159739</v>
      </c>
      <c r="B997" s="29" t="s">
        <v>169</v>
      </c>
    </row>
    <row r="998" spans="1:2">
      <c r="A998" s="29">
        <v>159740</v>
      </c>
      <c r="B998" s="29" t="s">
        <v>169</v>
      </c>
    </row>
    <row r="999" spans="1:2">
      <c r="A999" s="29">
        <v>159741</v>
      </c>
      <c r="B999" s="29" t="s">
        <v>169</v>
      </c>
    </row>
    <row r="1000" spans="1:2">
      <c r="A1000" s="29">
        <v>159742</v>
      </c>
      <c r="B1000" s="29" t="s">
        <v>169</v>
      </c>
    </row>
    <row r="1001" spans="1:2">
      <c r="A1001" s="29">
        <v>159743</v>
      </c>
      <c r="B1001" s="29" t="s">
        <v>169</v>
      </c>
    </row>
    <row r="1002" spans="1:2">
      <c r="A1002" s="29">
        <v>159744</v>
      </c>
      <c r="B1002" s="29" t="s">
        <v>169</v>
      </c>
    </row>
    <row r="1003" spans="1:2">
      <c r="A1003" s="29">
        <v>159745</v>
      </c>
      <c r="B1003" s="29" t="s">
        <v>169</v>
      </c>
    </row>
    <row r="1004" spans="1:2">
      <c r="A1004" s="29">
        <v>159746</v>
      </c>
      <c r="B1004" s="29" t="s">
        <v>169</v>
      </c>
    </row>
    <row r="1005" spans="1:2">
      <c r="A1005" s="29">
        <v>159747</v>
      </c>
      <c r="B1005" s="29" t="s">
        <v>169</v>
      </c>
    </row>
    <row r="1006" spans="1:2">
      <c r="A1006" s="29">
        <v>159748</v>
      </c>
      <c r="B1006" s="29" t="s">
        <v>169</v>
      </c>
    </row>
    <row r="1007" spans="1:2">
      <c r="A1007" s="29">
        <v>159749</v>
      </c>
      <c r="B1007" s="29" t="s">
        <v>169</v>
      </c>
    </row>
    <row r="1008" spans="1:2">
      <c r="A1008" s="29">
        <v>159750</v>
      </c>
      <c r="B1008" s="29" t="s">
        <v>169</v>
      </c>
    </row>
    <row r="1009" spans="1:2">
      <c r="A1009" s="29">
        <v>159751</v>
      </c>
      <c r="B1009" s="29" t="s">
        <v>169</v>
      </c>
    </row>
    <row r="1010" spans="1:2">
      <c r="A1010" s="29">
        <v>159752</v>
      </c>
      <c r="B1010" s="29" t="s">
        <v>169</v>
      </c>
    </row>
    <row r="1011" spans="1:2">
      <c r="A1011" s="29">
        <v>159754</v>
      </c>
      <c r="B1011" s="29" t="s">
        <v>168</v>
      </c>
    </row>
    <row r="1012" spans="1:2">
      <c r="A1012" s="29">
        <v>159755</v>
      </c>
      <c r="B1012" s="29" t="s">
        <v>169</v>
      </c>
    </row>
    <row r="1013" spans="1:2">
      <c r="A1013" s="29">
        <v>159756</v>
      </c>
      <c r="B1013" s="29" t="s">
        <v>169</v>
      </c>
    </row>
    <row r="1014" spans="1:2">
      <c r="A1014" s="29">
        <v>159757</v>
      </c>
      <c r="B1014" s="29" t="s">
        <v>169</v>
      </c>
    </row>
    <row r="1015" spans="1:2">
      <c r="A1015" s="29">
        <v>159758</v>
      </c>
      <c r="B1015" s="29" t="s">
        <v>169</v>
      </c>
    </row>
    <row r="1016" spans="1:2">
      <c r="A1016" s="29">
        <v>159759</v>
      </c>
      <c r="B1016" s="29" t="s">
        <v>168</v>
      </c>
    </row>
    <row r="1017" spans="1:2">
      <c r="A1017" s="29">
        <v>159760</v>
      </c>
      <c r="B1017" s="29" t="s">
        <v>169</v>
      </c>
    </row>
    <row r="1018" spans="1:2">
      <c r="A1018" s="29">
        <v>159761</v>
      </c>
      <c r="B1018" s="29" t="s">
        <v>169</v>
      </c>
    </row>
    <row r="1019" spans="1:2">
      <c r="A1019" s="29">
        <v>159763</v>
      </c>
      <c r="B1019" s="29" t="s">
        <v>169</v>
      </c>
    </row>
    <row r="1020" spans="1:2">
      <c r="A1020" s="29">
        <v>159765</v>
      </c>
      <c r="B1020" s="29" t="s">
        <v>169</v>
      </c>
    </row>
    <row r="1021" spans="1:2">
      <c r="A1021" s="29">
        <v>159766</v>
      </c>
      <c r="B1021" s="29" t="s">
        <v>169</v>
      </c>
    </row>
    <row r="1022" spans="1:2">
      <c r="A1022" s="29">
        <v>159767</v>
      </c>
      <c r="B1022" s="29" t="s">
        <v>169</v>
      </c>
    </row>
    <row r="1023" spans="1:2">
      <c r="A1023" s="29">
        <v>159768</v>
      </c>
      <c r="B1023" s="29" t="s">
        <v>169</v>
      </c>
    </row>
    <row r="1024" spans="1:2">
      <c r="A1024" s="29">
        <v>159770</v>
      </c>
      <c r="B1024" s="29" t="s">
        <v>169</v>
      </c>
    </row>
    <row r="1025" spans="1:2">
      <c r="A1025" s="29">
        <v>159771</v>
      </c>
      <c r="B1025" s="29" t="s">
        <v>169</v>
      </c>
    </row>
    <row r="1026" spans="1:2">
      <c r="A1026" s="29">
        <v>159772</v>
      </c>
      <c r="B1026" s="29" t="s">
        <v>169</v>
      </c>
    </row>
    <row r="1027" spans="1:2">
      <c r="A1027" s="29">
        <v>159773</v>
      </c>
      <c r="B1027" s="29" t="s">
        <v>169</v>
      </c>
    </row>
    <row r="1028" spans="1:2">
      <c r="A1028" s="29">
        <v>159774</v>
      </c>
      <c r="B1028" s="29" t="s">
        <v>169</v>
      </c>
    </row>
    <row r="1029" spans="1:2">
      <c r="A1029" s="29">
        <v>159775</v>
      </c>
      <c r="B1029" s="29" t="s">
        <v>169</v>
      </c>
    </row>
    <row r="1030" spans="1:2">
      <c r="A1030" s="29">
        <v>159776</v>
      </c>
      <c r="B1030" s="29" t="s">
        <v>169</v>
      </c>
    </row>
    <row r="1031" spans="1:2">
      <c r="A1031" s="29">
        <v>159777</v>
      </c>
      <c r="B1031" s="29" t="s">
        <v>169</v>
      </c>
    </row>
    <row r="1032" spans="1:2">
      <c r="A1032" s="29">
        <v>159778</v>
      </c>
      <c r="B1032" s="29" t="s">
        <v>169</v>
      </c>
    </row>
    <row r="1033" spans="1:2">
      <c r="A1033" s="29">
        <v>159779</v>
      </c>
      <c r="B1033" s="29" t="s">
        <v>169</v>
      </c>
    </row>
    <row r="1034" spans="1:2">
      <c r="A1034" s="29">
        <v>159780</v>
      </c>
      <c r="B1034" s="29" t="s">
        <v>169</v>
      </c>
    </row>
    <row r="1035" spans="1:2">
      <c r="A1035" s="29">
        <v>159781</v>
      </c>
      <c r="B1035" s="29" t="s">
        <v>168</v>
      </c>
    </row>
    <row r="1036" spans="1:2">
      <c r="A1036" s="29">
        <v>159782</v>
      </c>
      <c r="B1036" s="29" t="s">
        <v>168</v>
      </c>
    </row>
    <row r="1037" spans="1:2">
      <c r="A1037" s="29">
        <v>159783</v>
      </c>
      <c r="B1037" s="29" t="s">
        <v>169</v>
      </c>
    </row>
    <row r="1038" spans="1:2">
      <c r="A1038" s="29">
        <v>159999</v>
      </c>
      <c r="B1038" s="29" t="s">
        <v>169</v>
      </c>
    </row>
    <row r="1039" spans="1:2">
      <c r="A1039" s="29">
        <v>160101</v>
      </c>
      <c r="B1039" s="29" t="s">
        <v>168</v>
      </c>
    </row>
    <row r="1040" spans="1:2">
      <c r="A1040" s="29">
        <v>160103</v>
      </c>
      <c r="B1040" s="29" t="s">
        <v>168</v>
      </c>
    </row>
    <row r="1041" spans="1:2">
      <c r="A1041" s="29">
        <v>160104</v>
      </c>
      <c r="B1041" s="29" t="s">
        <v>168</v>
      </c>
    </row>
    <row r="1042" spans="1:2">
      <c r="A1042" s="29">
        <v>160105</v>
      </c>
      <c r="B1042" s="29" t="s">
        <v>168</v>
      </c>
    </row>
    <row r="1043" spans="1:2">
      <c r="A1043" s="29">
        <v>160112</v>
      </c>
      <c r="B1043" s="29" t="s">
        <v>168</v>
      </c>
    </row>
    <row r="1044" spans="1:2">
      <c r="A1044" s="29">
        <v>160114</v>
      </c>
      <c r="B1044" s="29" t="s">
        <v>168</v>
      </c>
    </row>
    <row r="1045" spans="1:2">
      <c r="A1045" s="29">
        <v>160115</v>
      </c>
      <c r="B1045" s="29" t="s">
        <v>169</v>
      </c>
    </row>
    <row r="1046" spans="1:2">
      <c r="A1046" s="29">
        <v>160116</v>
      </c>
      <c r="B1046" s="29" t="s">
        <v>168</v>
      </c>
    </row>
    <row r="1047" spans="1:2">
      <c r="A1047" s="29">
        <v>160117</v>
      </c>
      <c r="B1047" s="29" t="s">
        <v>168</v>
      </c>
    </row>
    <row r="1048" spans="1:2">
      <c r="A1048" s="29">
        <v>160118</v>
      </c>
      <c r="B1048" s="29" t="s">
        <v>168</v>
      </c>
    </row>
    <row r="1049" spans="1:2">
      <c r="A1049" s="29">
        <v>160119</v>
      </c>
      <c r="B1049" s="29" t="s">
        <v>168</v>
      </c>
    </row>
    <row r="1050" spans="1:2">
      <c r="A1050" s="29">
        <v>160206</v>
      </c>
      <c r="B1050" s="29" t="s">
        <v>168</v>
      </c>
    </row>
    <row r="1051" spans="1:2">
      <c r="A1051" s="29">
        <v>160308</v>
      </c>
      <c r="B1051" s="29" t="s">
        <v>168</v>
      </c>
    </row>
    <row r="1052" spans="1:2">
      <c r="A1052" s="29">
        <v>160311</v>
      </c>
      <c r="B1052" s="29" t="s">
        <v>168</v>
      </c>
    </row>
    <row r="1053" spans="1:2">
      <c r="A1053" s="29">
        <v>160402</v>
      </c>
      <c r="B1053" s="29" t="s">
        <v>168</v>
      </c>
    </row>
    <row r="1054" spans="1:2">
      <c r="A1054" s="29">
        <v>160406</v>
      </c>
      <c r="B1054" s="29" t="s">
        <v>169</v>
      </c>
    </row>
    <row r="1055" spans="1:2">
      <c r="A1055" s="29">
        <v>160407</v>
      </c>
      <c r="B1055" s="29" t="s">
        <v>168</v>
      </c>
    </row>
    <row r="1056" spans="1:2">
      <c r="A1056" s="29">
        <v>160408</v>
      </c>
      <c r="B1056" s="29" t="s">
        <v>168</v>
      </c>
    </row>
    <row r="1057" spans="1:2">
      <c r="A1057" s="29">
        <v>160510</v>
      </c>
      <c r="B1057" s="29" t="s">
        <v>169</v>
      </c>
    </row>
    <row r="1058" spans="1:2">
      <c r="A1058" s="29">
        <v>160513</v>
      </c>
      <c r="B1058" s="29" t="s">
        <v>169</v>
      </c>
    </row>
    <row r="1059" spans="1:2">
      <c r="A1059" s="29">
        <v>160514</v>
      </c>
      <c r="B1059" s="29" t="s">
        <v>169</v>
      </c>
    </row>
    <row r="1060" spans="1:2">
      <c r="A1060" s="29">
        <v>160515</v>
      </c>
      <c r="B1060" s="29" t="s">
        <v>169</v>
      </c>
    </row>
    <row r="1061" spans="1:2">
      <c r="A1061" s="29">
        <v>160516</v>
      </c>
      <c r="B1061" s="29" t="s">
        <v>169</v>
      </c>
    </row>
    <row r="1062" spans="1:2">
      <c r="A1062" s="29">
        <v>160517</v>
      </c>
      <c r="B1062" s="29" t="s">
        <v>169</v>
      </c>
    </row>
    <row r="1063" spans="1:2">
      <c r="A1063" s="29">
        <v>160518</v>
      </c>
      <c r="B1063" s="29" t="s">
        <v>168</v>
      </c>
    </row>
    <row r="1064" spans="1:2">
      <c r="A1064" s="29">
        <v>161101</v>
      </c>
      <c r="B1064" s="29" t="s">
        <v>169</v>
      </c>
    </row>
    <row r="1065" spans="1:2">
      <c r="A1065" s="29">
        <v>161103</v>
      </c>
      <c r="B1065" s="29" t="s">
        <v>169</v>
      </c>
    </row>
    <row r="1066" spans="1:2">
      <c r="A1066" s="29">
        <v>161104</v>
      </c>
      <c r="B1066" s="29" t="s">
        <v>169</v>
      </c>
    </row>
    <row r="1067" spans="1:2">
      <c r="A1067" s="29">
        <v>161107</v>
      </c>
      <c r="B1067" s="29" t="s">
        <v>169</v>
      </c>
    </row>
    <row r="1068" spans="1:2">
      <c r="A1068" s="29">
        <v>161108</v>
      </c>
      <c r="B1068" s="29" t="s">
        <v>169</v>
      </c>
    </row>
    <row r="1069" spans="1:2">
      <c r="A1069" s="29">
        <v>161109</v>
      </c>
      <c r="B1069" s="29" t="s">
        <v>169</v>
      </c>
    </row>
    <row r="1070" spans="1:2">
      <c r="A1070" s="29">
        <v>161201</v>
      </c>
      <c r="B1070" s="29" t="s">
        <v>169</v>
      </c>
    </row>
    <row r="1071" spans="1:2">
      <c r="A1071" s="29">
        <v>161202</v>
      </c>
      <c r="B1071" s="29" t="s">
        <v>169</v>
      </c>
    </row>
    <row r="1072" spans="1:2">
      <c r="A1072" s="29">
        <v>161203</v>
      </c>
      <c r="B1072" s="29" t="s">
        <v>169</v>
      </c>
    </row>
    <row r="1073" spans="1:2">
      <c r="A1073" s="29">
        <v>161207</v>
      </c>
      <c r="B1073" s="29" t="s">
        <v>169</v>
      </c>
    </row>
    <row r="1074" spans="1:2">
      <c r="A1074" s="29">
        <v>161215</v>
      </c>
      <c r="B1074" s="29" t="s">
        <v>169</v>
      </c>
    </row>
    <row r="1075" spans="1:2">
      <c r="A1075" s="29">
        <v>161216</v>
      </c>
      <c r="B1075" s="29" t="s">
        <v>169</v>
      </c>
    </row>
    <row r="1076" spans="1:2">
      <c r="A1076" s="29">
        <v>161217</v>
      </c>
      <c r="B1076" s="29" t="s">
        <v>169</v>
      </c>
    </row>
    <row r="1077" spans="1:2">
      <c r="A1077" s="29">
        <v>161218</v>
      </c>
      <c r="B1077" s="29" t="s">
        <v>169</v>
      </c>
    </row>
    <row r="1078" spans="1:2">
      <c r="A1078" s="29">
        <v>161303</v>
      </c>
      <c r="B1078" s="29" t="s">
        <v>169</v>
      </c>
    </row>
    <row r="1079" spans="1:2">
      <c r="A1079" s="29">
        <v>161304</v>
      </c>
      <c r="B1079" s="29" t="s">
        <v>169</v>
      </c>
    </row>
    <row r="1080" spans="1:2">
      <c r="A1080" s="29">
        <v>162001</v>
      </c>
      <c r="B1080" s="29" t="s">
        <v>169</v>
      </c>
    </row>
    <row r="1081" spans="1:2">
      <c r="A1081" s="29">
        <v>162102</v>
      </c>
      <c r="B1081" s="29" t="s">
        <v>169</v>
      </c>
    </row>
    <row r="1082" spans="1:2">
      <c r="A1082" s="29">
        <v>162105</v>
      </c>
      <c r="B1082" s="29" t="s">
        <v>169</v>
      </c>
    </row>
    <row r="1083" spans="1:2">
      <c r="A1083" s="29">
        <v>162108</v>
      </c>
      <c r="B1083" s="29" t="s">
        <v>169</v>
      </c>
    </row>
    <row r="1084" spans="1:2">
      <c r="A1084" s="29">
        <v>162109</v>
      </c>
      <c r="B1084" s="29" t="s">
        <v>169</v>
      </c>
    </row>
    <row r="1085" spans="1:2">
      <c r="A1085" s="29">
        <v>162120</v>
      </c>
      <c r="B1085" s="29" t="s">
        <v>169</v>
      </c>
    </row>
    <row r="1086" spans="1:2">
      <c r="A1086" s="29">
        <v>162122</v>
      </c>
      <c r="B1086" s="29" t="s">
        <v>169</v>
      </c>
    </row>
    <row r="1087" spans="1:2">
      <c r="A1087" s="29">
        <v>162128</v>
      </c>
      <c r="B1087" s="29" t="s">
        <v>169</v>
      </c>
    </row>
    <row r="1088" spans="1:2">
      <c r="A1088" s="29">
        <v>162130</v>
      </c>
      <c r="B1088" s="29" t="s">
        <v>169</v>
      </c>
    </row>
    <row r="1089" spans="1:2">
      <c r="A1089" s="29">
        <v>162131</v>
      </c>
      <c r="B1089" s="29" t="s">
        <v>169</v>
      </c>
    </row>
    <row r="1090" spans="1:2">
      <c r="A1090" s="29">
        <v>162133</v>
      </c>
      <c r="B1090" s="29" t="s">
        <v>169</v>
      </c>
    </row>
    <row r="1091" spans="1:2">
      <c r="A1091" s="29">
        <v>162134</v>
      </c>
      <c r="B1091" s="29" t="s">
        <v>169</v>
      </c>
    </row>
    <row r="1092" spans="1:2">
      <c r="A1092" s="29">
        <v>162136</v>
      </c>
      <c r="B1092" s="29" t="s">
        <v>169</v>
      </c>
    </row>
    <row r="1093" spans="1:2">
      <c r="A1093" s="29">
        <v>162137</v>
      </c>
      <c r="B1093" s="29" t="s">
        <v>169</v>
      </c>
    </row>
    <row r="1094" spans="1:2">
      <c r="A1094" s="29">
        <v>162301</v>
      </c>
      <c r="B1094" s="29" t="s">
        <v>169</v>
      </c>
    </row>
    <row r="1095" spans="1:2">
      <c r="A1095" s="29">
        <v>162305</v>
      </c>
      <c r="B1095" s="29" t="s">
        <v>169</v>
      </c>
    </row>
    <row r="1096" spans="1:2">
      <c r="A1096" s="29">
        <v>162306</v>
      </c>
      <c r="B1096" s="29" t="s">
        <v>169</v>
      </c>
    </row>
    <row r="1097" spans="1:2">
      <c r="A1097" s="29">
        <v>162309</v>
      </c>
      <c r="B1097" s="29" t="s">
        <v>169</v>
      </c>
    </row>
    <row r="1098" spans="1:2">
      <c r="A1098" s="29">
        <v>162314</v>
      </c>
      <c r="B1098" s="29" t="s">
        <v>169</v>
      </c>
    </row>
    <row r="1099" spans="1:2">
      <c r="A1099" s="29">
        <v>162315</v>
      </c>
      <c r="B1099" s="29" t="s">
        <v>169</v>
      </c>
    </row>
    <row r="1100" spans="1:2">
      <c r="A1100" s="29">
        <v>162317</v>
      </c>
      <c r="B1100" s="29" t="s">
        <v>169</v>
      </c>
    </row>
    <row r="1101" spans="1:2">
      <c r="A1101" s="29">
        <v>162319</v>
      </c>
      <c r="B1101" s="29" t="s">
        <v>169</v>
      </c>
    </row>
    <row r="1102" spans="1:2">
      <c r="A1102" s="29">
        <v>162320</v>
      </c>
      <c r="B1102" s="29" t="s">
        <v>169</v>
      </c>
    </row>
    <row r="1103" spans="1:2">
      <c r="A1103" s="29">
        <v>162321</v>
      </c>
      <c r="B1103" s="29" t="s">
        <v>169</v>
      </c>
    </row>
    <row r="1104" spans="1:2">
      <c r="A1104" s="29">
        <v>162401</v>
      </c>
      <c r="B1104" s="29" t="s">
        <v>169</v>
      </c>
    </row>
    <row r="1105" spans="1:2">
      <c r="A1105" s="29">
        <v>162402</v>
      </c>
      <c r="B1105" s="29" t="s">
        <v>169</v>
      </c>
    </row>
    <row r="1106" spans="1:2">
      <c r="A1106" s="29">
        <v>162407</v>
      </c>
      <c r="B1106" s="29" t="s">
        <v>169</v>
      </c>
    </row>
    <row r="1107" spans="1:2">
      <c r="A1107" s="29">
        <v>162408</v>
      </c>
      <c r="B1107" s="29" t="s">
        <v>169</v>
      </c>
    </row>
    <row r="1108" spans="1:2">
      <c r="A1108" s="29">
        <v>162602</v>
      </c>
      <c r="B1108" s="29" t="s">
        <v>169</v>
      </c>
    </row>
    <row r="1109" spans="1:2">
      <c r="A1109" s="29">
        <v>162606</v>
      </c>
      <c r="B1109" s="29" t="s">
        <v>169</v>
      </c>
    </row>
    <row r="1110" spans="1:2">
      <c r="A1110" s="29">
        <v>162607</v>
      </c>
      <c r="B1110" s="29" t="s">
        <v>169</v>
      </c>
    </row>
    <row r="1111" spans="1:2">
      <c r="A1111" s="29">
        <v>162608</v>
      </c>
      <c r="B1111" s="29" t="s">
        <v>169</v>
      </c>
    </row>
    <row r="1112" spans="1:2">
      <c r="A1112" s="29">
        <v>162609</v>
      </c>
      <c r="B1112" s="29" t="s">
        <v>169</v>
      </c>
    </row>
    <row r="1113" spans="1:2">
      <c r="A1113" s="29">
        <v>162703</v>
      </c>
      <c r="B1113" s="29" t="s">
        <v>169</v>
      </c>
    </row>
    <row r="1114" spans="1:2">
      <c r="A1114" s="29">
        <v>162705</v>
      </c>
      <c r="B1114" s="29" t="s">
        <v>169</v>
      </c>
    </row>
    <row r="1115" spans="1:2">
      <c r="A1115" s="29">
        <v>162707</v>
      </c>
      <c r="B1115" s="29" t="s">
        <v>169</v>
      </c>
    </row>
    <row r="1116" spans="1:2">
      <c r="A1116" s="29">
        <v>162708</v>
      </c>
      <c r="B1116" s="29" t="s">
        <v>169</v>
      </c>
    </row>
    <row r="1117" spans="1:2">
      <c r="A1117" s="29">
        <v>162713</v>
      </c>
      <c r="B1117" s="29" t="s">
        <v>169</v>
      </c>
    </row>
    <row r="1118" spans="1:2">
      <c r="A1118" s="29">
        <v>162718</v>
      </c>
      <c r="B1118" s="29" t="s">
        <v>169</v>
      </c>
    </row>
    <row r="1119" spans="1:2">
      <c r="A1119" s="29">
        <v>162719</v>
      </c>
      <c r="B1119" s="29" t="s">
        <v>169</v>
      </c>
    </row>
    <row r="1120" spans="1:2">
      <c r="A1120" s="29">
        <v>162720</v>
      </c>
      <c r="B1120" s="29" t="s">
        <v>169</v>
      </c>
    </row>
    <row r="1121" spans="1:2">
      <c r="A1121" s="29">
        <v>162721</v>
      </c>
      <c r="B1121" s="29" t="s">
        <v>169</v>
      </c>
    </row>
    <row r="1122" spans="1:2">
      <c r="A1122" s="29">
        <v>162908</v>
      </c>
      <c r="B1122" s="29" t="s">
        <v>169</v>
      </c>
    </row>
    <row r="1123" spans="1:2">
      <c r="A1123" s="29">
        <v>162910</v>
      </c>
      <c r="B1123" s="29" t="s">
        <v>169</v>
      </c>
    </row>
    <row r="1124" spans="1:2">
      <c r="A1124" s="29">
        <v>162912</v>
      </c>
      <c r="B1124" s="29" t="s">
        <v>169</v>
      </c>
    </row>
    <row r="1125" spans="1:2">
      <c r="A1125" s="29">
        <v>162913</v>
      </c>
      <c r="B1125" s="29" t="s">
        <v>169</v>
      </c>
    </row>
    <row r="1126" spans="1:2">
      <c r="A1126" s="29">
        <v>162923</v>
      </c>
      <c r="B1126" s="29" t="s">
        <v>169</v>
      </c>
    </row>
    <row r="1127" spans="1:2">
      <c r="A1127" s="29">
        <v>162924</v>
      </c>
      <c r="B1127" s="29" t="s">
        <v>169</v>
      </c>
    </row>
    <row r="1128" spans="1:2">
      <c r="A1128" s="29">
        <v>162925</v>
      </c>
      <c r="B1128" s="29" t="s">
        <v>169</v>
      </c>
    </row>
    <row r="1129" spans="1:2">
      <c r="A1129" s="29">
        <v>162926</v>
      </c>
      <c r="B1129" s="29" t="s">
        <v>169</v>
      </c>
    </row>
    <row r="1130" spans="1:2">
      <c r="A1130" s="29">
        <v>162927</v>
      </c>
      <c r="B1130" s="29" t="s">
        <v>169</v>
      </c>
    </row>
    <row r="1131" spans="1:2">
      <c r="A1131" s="29">
        <v>163001</v>
      </c>
      <c r="B1131" s="29" t="s">
        <v>169</v>
      </c>
    </row>
    <row r="1132" spans="1:2">
      <c r="A1132" s="29">
        <v>163004</v>
      </c>
      <c r="B1132" s="29" t="s">
        <v>169</v>
      </c>
    </row>
    <row r="1133" spans="1:2">
      <c r="A1133" s="29">
        <v>163101</v>
      </c>
      <c r="B1133" s="29" t="s">
        <v>169</v>
      </c>
    </row>
    <row r="1134" spans="1:2">
      <c r="A1134" s="29">
        <v>163102</v>
      </c>
      <c r="B1134" s="29" t="s">
        <v>169</v>
      </c>
    </row>
    <row r="1135" spans="1:2">
      <c r="A1135" s="29">
        <v>163104</v>
      </c>
      <c r="B1135" s="29" t="s">
        <v>169</v>
      </c>
    </row>
    <row r="1136" spans="1:2">
      <c r="A1136" s="29">
        <v>163106</v>
      </c>
      <c r="B1136" s="29" t="s">
        <v>169</v>
      </c>
    </row>
    <row r="1137" spans="1:2">
      <c r="A1137" s="29">
        <v>163107</v>
      </c>
      <c r="B1137" s="29" t="s">
        <v>169</v>
      </c>
    </row>
    <row r="1138" spans="1:2">
      <c r="A1138" s="29">
        <v>163108</v>
      </c>
      <c r="B1138" s="29" t="s">
        <v>169</v>
      </c>
    </row>
    <row r="1139" spans="1:2">
      <c r="A1139" s="29">
        <v>163109</v>
      </c>
      <c r="B1139" s="29" t="s">
        <v>169</v>
      </c>
    </row>
    <row r="1140" spans="1:2">
      <c r="A1140" s="29">
        <v>163201</v>
      </c>
      <c r="B1140" s="29" t="s">
        <v>169</v>
      </c>
    </row>
    <row r="1141" spans="1:2">
      <c r="A1141" s="29">
        <v>163202</v>
      </c>
      <c r="B1141" s="29" t="s">
        <v>169</v>
      </c>
    </row>
    <row r="1142" spans="1:2">
      <c r="A1142" s="29">
        <v>163203</v>
      </c>
      <c r="B1142" s="29" t="s">
        <v>169</v>
      </c>
    </row>
    <row r="1143" spans="1:2">
      <c r="A1143" s="29">
        <v>163206</v>
      </c>
      <c r="B1143" s="29" t="s">
        <v>169</v>
      </c>
    </row>
    <row r="1144" spans="1:2">
      <c r="A1144" s="29">
        <v>163210</v>
      </c>
      <c r="B1144" s="29" t="s">
        <v>169</v>
      </c>
    </row>
    <row r="1145" spans="1:2">
      <c r="A1145" s="29">
        <v>163211</v>
      </c>
      <c r="B1145" s="29" t="s">
        <v>169</v>
      </c>
    </row>
    <row r="1146" spans="1:2">
      <c r="A1146" s="29">
        <v>163213</v>
      </c>
      <c r="B1146" s="29" t="s">
        <v>169</v>
      </c>
    </row>
    <row r="1147" spans="1:2">
      <c r="A1147" s="29">
        <v>163214</v>
      </c>
      <c r="B1147" s="29" t="s">
        <v>169</v>
      </c>
    </row>
    <row r="1148" spans="1:2">
      <c r="A1148" s="29">
        <v>163215</v>
      </c>
      <c r="B1148" s="29" t="s">
        <v>169</v>
      </c>
    </row>
    <row r="1149" spans="1:2">
      <c r="A1149" s="29">
        <v>163217</v>
      </c>
      <c r="B1149" s="29" t="s">
        <v>169</v>
      </c>
    </row>
    <row r="1150" spans="1:2">
      <c r="A1150" s="29">
        <v>163218</v>
      </c>
      <c r="B1150" s="29" t="s">
        <v>169</v>
      </c>
    </row>
    <row r="1151" spans="1:2">
      <c r="A1151" s="29">
        <v>163219</v>
      </c>
      <c r="B1151" s="29" t="s">
        <v>169</v>
      </c>
    </row>
    <row r="1152" spans="1:2">
      <c r="A1152" s="29">
        <v>164001</v>
      </c>
      <c r="B1152" s="29" t="s">
        <v>169</v>
      </c>
    </row>
    <row r="1153" spans="1:2">
      <c r="A1153" s="29">
        <v>164004</v>
      </c>
      <c r="B1153" s="29" t="s">
        <v>169</v>
      </c>
    </row>
    <row r="1154" spans="1:2">
      <c r="A1154" s="29">
        <v>164005</v>
      </c>
      <c r="B1154" s="29" t="s">
        <v>169</v>
      </c>
    </row>
    <row r="1155" spans="1:2">
      <c r="A1155" s="29">
        <v>164006</v>
      </c>
      <c r="B1155" s="29" t="s">
        <v>169</v>
      </c>
    </row>
    <row r="1156" spans="1:2">
      <c r="A1156" s="29">
        <v>164101</v>
      </c>
      <c r="B1156" s="29" t="s">
        <v>169</v>
      </c>
    </row>
    <row r="1157" spans="1:2">
      <c r="A1157" s="29">
        <v>164104</v>
      </c>
      <c r="B1157" s="29" t="s">
        <v>169</v>
      </c>
    </row>
    <row r="1158" spans="1:2">
      <c r="A1158" s="29">
        <v>164108</v>
      </c>
      <c r="B1158" s="29" t="s">
        <v>169</v>
      </c>
    </row>
    <row r="1159" spans="1:2">
      <c r="A1159" s="29">
        <v>164112</v>
      </c>
      <c r="B1159" s="29" t="s">
        <v>169</v>
      </c>
    </row>
    <row r="1160" spans="1:2">
      <c r="A1160" s="29">
        <v>164113</v>
      </c>
      <c r="B1160" s="29" t="s">
        <v>169</v>
      </c>
    </row>
    <row r="1161" spans="1:2">
      <c r="A1161" s="29">
        <v>164114</v>
      </c>
      <c r="B1161" s="29" t="s">
        <v>169</v>
      </c>
    </row>
    <row r="1162" spans="1:2">
      <c r="A1162" s="29">
        <v>164115</v>
      </c>
      <c r="B1162" s="29" t="s">
        <v>169</v>
      </c>
    </row>
    <row r="1163" spans="1:2">
      <c r="A1163" s="29">
        <v>164116</v>
      </c>
      <c r="B1163" s="29" t="s">
        <v>169</v>
      </c>
    </row>
    <row r="1164" spans="1:2">
      <c r="A1164" s="29">
        <v>164201</v>
      </c>
      <c r="B1164" s="29" t="s">
        <v>169</v>
      </c>
    </row>
    <row r="1165" spans="1:2">
      <c r="A1165" s="29">
        <v>164202</v>
      </c>
      <c r="B1165" s="29" t="s">
        <v>169</v>
      </c>
    </row>
    <row r="1166" spans="1:2">
      <c r="A1166" s="29">
        <v>164206</v>
      </c>
      <c r="B1166" s="29" t="s">
        <v>169</v>
      </c>
    </row>
    <row r="1167" spans="1:2">
      <c r="A1167" s="29">
        <v>164211</v>
      </c>
      <c r="B1167" s="29" t="s">
        <v>169</v>
      </c>
    </row>
    <row r="1168" spans="1:2">
      <c r="A1168" s="29">
        <v>164401</v>
      </c>
      <c r="B1168" s="29" t="s">
        <v>169</v>
      </c>
    </row>
    <row r="1169" spans="1:2">
      <c r="A1169" s="29">
        <v>164402</v>
      </c>
      <c r="B1169" s="29" t="s">
        <v>169</v>
      </c>
    </row>
    <row r="1170" spans="1:2">
      <c r="A1170" s="29">
        <v>164403</v>
      </c>
      <c r="B1170" s="29" t="s">
        <v>169</v>
      </c>
    </row>
    <row r="1171" spans="1:2">
      <c r="A1171" s="29">
        <v>169104</v>
      </c>
      <c r="B1171" s="29" t="s">
        <v>169</v>
      </c>
    </row>
    <row r="1172" spans="1:2">
      <c r="A1172" s="29">
        <v>169110</v>
      </c>
      <c r="B1172" s="29" t="s">
        <v>169</v>
      </c>
    </row>
    <row r="1173" spans="1:2">
      <c r="A1173" s="29">
        <v>169111</v>
      </c>
      <c r="B1173" s="29" t="s">
        <v>169</v>
      </c>
    </row>
    <row r="1174" spans="1:2">
      <c r="A1174" s="29">
        <v>169116</v>
      </c>
      <c r="B1174" s="29" t="s">
        <v>169</v>
      </c>
    </row>
    <row r="1175" spans="1:2">
      <c r="A1175" s="29">
        <v>169120</v>
      </c>
      <c r="B1175" s="29" t="s">
        <v>169</v>
      </c>
    </row>
    <row r="1176" spans="1:2">
      <c r="A1176" s="29">
        <v>169127</v>
      </c>
      <c r="B1176" s="29" t="s">
        <v>169</v>
      </c>
    </row>
    <row r="1177" spans="1:2">
      <c r="A1177" s="29">
        <v>169130</v>
      </c>
      <c r="B1177" s="29" t="s">
        <v>169</v>
      </c>
    </row>
    <row r="1178" spans="1:2">
      <c r="A1178" s="29">
        <v>169136</v>
      </c>
      <c r="B1178" s="29" t="s">
        <v>169</v>
      </c>
    </row>
    <row r="1179" spans="1:2">
      <c r="A1179" s="29">
        <v>169140</v>
      </c>
      <c r="B1179" s="29" t="s">
        <v>169</v>
      </c>
    </row>
    <row r="1180" spans="1:2">
      <c r="A1180" s="29">
        <v>169141</v>
      </c>
      <c r="B1180" s="29" t="s">
        <v>169</v>
      </c>
    </row>
    <row r="1181" spans="1:2">
      <c r="A1181" s="29">
        <v>169151</v>
      </c>
      <c r="B1181" s="29" t="s">
        <v>169</v>
      </c>
    </row>
    <row r="1182" spans="1:2">
      <c r="A1182" s="29">
        <v>169152</v>
      </c>
      <c r="B1182" s="29" t="s">
        <v>169</v>
      </c>
    </row>
    <row r="1183" spans="1:2">
      <c r="A1183" s="29">
        <v>169153</v>
      </c>
      <c r="B1183" s="29" t="s">
        <v>169</v>
      </c>
    </row>
    <row r="1184" spans="1:2">
      <c r="A1184" s="29">
        <v>169154</v>
      </c>
      <c r="B1184" s="29" t="s">
        <v>169</v>
      </c>
    </row>
    <row r="1185" spans="1:2">
      <c r="A1185" s="29">
        <v>169155</v>
      </c>
      <c r="B1185" s="29" t="s">
        <v>169</v>
      </c>
    </row>
    <row r="1186" spans="1:2">
      <c r="A1186" s="29">
        <v>169156</v>
      </c>
      <c r="B1186" s="29" t="s">
        <v>169</v>
      </c>
    </row>
    <row r="1187" spans="1:2">
      <c r="A1187" s="29">
        <v>169157</v>
      </c>
      <c r="B1187" s="29" t="s">
        <v>169</v>
      </c>
    </row>
    <row r="1188" spans="1:2">
      <c r="A1188" s="29">
        <v>169158</v>
      </c>
      <c r="B1188" s="29" t="s">
        <v>169</v>
      </c>
    </row>
    <row r="1189" spans="1:2">
      <c r="A1189" s="29">
        <v>169159</v>
      </c>
      <c r="B1189" s="29" t="s">
        <v>169</v>
      </c>
    </row>
    <row r="1190" spans="1:2">
      <c r="A1190" s="29">
        <v>169160</v>
      </c>
      <c r="B1190" s="29" t="s">
        <v>169</v>
      </c>
    </row>
    <row r="1191" spans="1:2">
      <c r="A1191" s="29">
        <v>169161</v>
      </c>
      <c r="B1191" s="29" t="s">
        <v>169</v>
      </c>
    </row>
    <row r="1192" spans="1:2">
      <c r="A1192" s="29">
        <v>169162</v>
      </c>
      <c r="B1192" s="29" t="s">
        <v>169</v>
      </c>
    </row>
    <row r="1193" spans="1:2">
      <c r="A1193" s="29">
        <v>169163</v>
      </c>
      <c r="B1193" s="29" t="s">
        <v>169</v>
      </c>
    </row>
    <row r="1194" spans="1:2">
      <c r="A1194" s="29">
        <v>169164</v>
      </c>
      <c r="B1194" s="29" t="s">
        <v>169</v>
      </c>
    </row>
    <row r="1195" spans="1:2">
      <c r="A1195" s="29">
        <v>169166</v>
      </c>
      <c r="B1195" s="29" t="s">
        <v>168</v>
      </c>
    </row>
    <row r="1196" spans="1:2">
      <c r="A1196" s="29">
        <v>169167</v>
      </c>
      <c r="B1196" s="29" t="s">
        <v>169</v>
      </c>
    </row>
    <row r="1197" spans="1:2">
      <c r="A1197" s="29">
        <v>169168</v>
      </c>
      <c r="B1197" s="29" t="s">
        <v>169</v>
      </c>
    </row>
    <row r="1198" spans="1:2">
      <c r="A1198" s="29">
        <v>169169</v>
      </c>
      <c r="B1198" s="29" t="s">
        <v>169</v>
      </c>
    </row>
    <row r="1199" spans="1:2">
      <c r="A1199" s="29">
        <v>169170</v>
      </c>
      <c r="B1199" s="29" t="s">
        <v>169</v>
      </c>
    </row>
    <row r="1200" spans="1:2">
      <c r="A1200" s="29">
        <v>169171</v>
      </c>
      <c r="B1200" s="29" t="s">
        <v>169</v>
      </c>
    </row>
    <row r="1201" spans="1:2">
      <c r="A1201" s="29">
        <v>169172</v>
      </c>
      <c r="B1201" s="29" t="s">
        <v>169</v>
      </c>
    </row>
    <row r="1202" spans="1:2">
      <c r="A1202" s="29">
        <v>169173</v>
      </c>
      <c r="B1202" s="29" t="s">
        <v>169</v>
      </c>
    </row>
    <row r="1203" spans="1:2">
      <c r="A1203" s="29">
        <v>169174</v>
      </c>
      <c r="B1203" s="29" t="s">
        <v>169</v>
      </c>
    </row>
    <row r="1204" spans="1:2">
      <c r="A1204" s="29">
        <v>169175</v>
      </c>
      <c r="B1204" s="29" t="s">
        <v>169</v>
      </c>
    </row>
    <row r="1205" spans="1:2">
      <c r="A1205" s="29">
        <v>169176</v>
      </c>
      <c r="B1205" s="29" t="s">
        <v>169</v>
      </c>
    </row>
    <row r="1206" spans="1:2">
      <c r="A1206" s="29">
        <v>169177</v>
      </c>
      <c r="B1206" s="29" t="s">
        <v>169</v>
      </c>
    </row>
    <row r="1207" spans="1:2">
      <c r="A1207" s="29">
        <v>169178</v>
      </c>
      <c r="B1207" s="29" t="s">
        <v>169</v>
      </c>
    </row>
    <row r="1208" spans="1:2">
      <c r="A1208" s="29">
        <v>169179</v>
      </c>
      <c r="B1208" s="29" t="s">
        <v>169</v>
      </c>
    </row>
    <row r="1209" spans="1:2">
      <c r="A1209" s="29">
        <v>169180</v>
      </c>
      <c r="B1209" s="29" t="s">
        <v>169</v>
      </c>
    </row>
    <row r="1210" spans="1:2">
      <c r="A1210" s="29">
        <v>169181</v>
      </c>
      <c r="B1210" s="29" t="s">
        <v>169</v>
      </c>
    </row>
    <row r="1211" spans="1:2">
      <c r="A1211" s="29">
        <v>169182</v>
      </c>
      <c r="B1211" s="29" t="s">
        <v>169</v>
      </c>
    </row>
    <row r="1212" spans="1:2">
      <c r="A1212" s="29">
        <v>169184</v>
      </c>
      <c r="B1212" s="29" t="s">
        <v>169</v>
      </c>
    </row>
    <row r="1213" spans="1:2">
      <c r="A1213" s="29">
        <v>169185</v>
      </c>
      <c r="B1213" s="29" t="s">
        <v>169</v>
      </c>
    </row>
    <row r="1214" spans="1:2">
      <c r="A1214" s="29">
        <v>169186</v>
      </c>
      <c r="B1214" s="29" t="s">
        <v>169</v>
      </c>
    </row>
    <row r="1215" spans="1:2">
      <c r="A1215" s="29">
        <v>170107</v>
      </c>
      <c r="B1215" s="29" t="s">
        <v>169</v>
      </c>
    </row>
    <row r="1216" spans="1:2">
      <c r="A1216" s="29">
        <v>170108</v>
      </c>
      <c r="B1216" s="29" t="s">
        <v>168</v>
      </c>
    </row>
    <row r="1217" spans="1:2">
      <c r="A1217" s="29">
        <v>170109</v>
      </c>
      <c r="B1217" s="29" t="s">
        <v>168</v>
      </c>
    </row>
    <row r="1218" spans="1:2">
      <c r="A1218" s="29">
        <v>170110</v>
      </c>
      <c r="B1218" s="29" t="s">
        <v>168</v>
      </c>
    </row>
    <row r="1219" spans="1:2">
      <c r="A1219" s="29">
        <v>170111</v>
      </c>
      <c r="B1219" s="29" t="s">
        <v>168</v>
      </c>
    </row>
    <row r="1220" spans="1:2">
      <c r="A1220" s="29">
        <v>170117</v>
      </c>
      <c r="B1220" s="29" t="s">
        <v>168</v>
      </c>
    </row>
    <row r="1221" spans="1:2">
      <c r="A1221" s="29">
        <v>170118</v>
      </c>
      <c r="B1221" s="29" t="s">
        <v>169</v>
      </c>
    </row>
    <row r="1222" spans="1:2">
      <c r="A1222" s="29">
        <v>170119</v>
      </c>
      <c r="B1222" s="29" t="s">
        <v>168</v>
      </c>
    </row>
    <row r="1223" spans="1:2">
      <c r="A1223" s="29">
        <v>170120</v>
      </c>
      <c r="B1223" s="29" t="s">
        <v>168</v>
      </c>
    </row>
    <row r="1224" spans="1:2">
      <c r="A1224" s="29">
        <v>170204</v>
      </c>
      <c r="B1224" s="29" t="s">
        <v>168</v>
      </c>
    </row>
    <row r="1225" spans="1:2">
      <c r="A1225" s="29">
        <v>170205</v>
      </c>
      <c r="B1225" s="29" t="s">
        <v>168</v>
      </c>
    </row>
    <row r="1226" spans="1:2">
      <c r="A1226" s="29">
        <v>170207</v>
      </c>
      <c r="B1226" s="29" t="s">
        <v>168</v>
      </c>
    </row>
    <row r="1227" spans="1:2">
      <c r="A1227" s="29">
        <v>170208</v>
      </c>
      <c r="B1227" s="29" t="s">
        <v>168</v>
      </c>
    </row>
    <row r="1228" spans="1:2">
      <c r="A1228" s="29">
        <v>170209</v>
      </c>
      <c r="B1228" s="29" t="s">
        <v>168</v>
      </c>
    </row>
    <row r="1229" spans="1:2">
      <c r="A1229" s="29">
        <v>170210</v>
      </c>
      <c r="B1229" s="29" t="s">
        <v>168</v>
      </c>
    </row>
    <row r="1230" spans="1:2">
      <c r="A1230" s="29">
        <v>170211</v>
      </c>
      <c r="B1230" s="29" t="s">
        <v>168</v>
      </c>
    </row>
    <row r="1231" spans="1:2">
      <c r="A1231" s="29">
        <v>170212</v>
      </c>
      <c r="B1231" s="29" t="s">
        <v>168</v>
      </c>
    </row>
    <row r="1232" spans="1:2">
      <c r="A1232" s="29">
        <v>170302</v>
      </c>
      <c r="B1232" s="29" t="s">
        <v>168</v>
      </c>
    </row>
    <row r="1233" spans="1:2">
      <c r="A1233" s="29">
        <v>170303</v>
      </c>
      <c r="B1233" s="29" t="s">
        <v>168</v>
      </c>
    </row>
    <row r="1234" spans="1:2">
      <c r="A1234" s="29">
        <v>170305</v>
      </c>
      <c r="B1234" s="29" t="s">
        <v>168</v>
      </c>
    </row>
    <row r="1235" spans="1:2">
      <c r="A1235" s="29">
        <v>170306</v>
      </c>
      <c r="B1235" s="29" t="s">
        <v>168</v>
      </c>
    </row>
    <row r="1236" spans="1:2">
      <c r="A1236" s="29">
        <v>170308</v>
      </c>
      <c r="B1236" s="29" t="s">
        <v>168</v>
      </c>
    </row>
    <row r="1237" spans="1:2">
      <c r="A1237" s="29">
        <v>170309</v>
      </c>
      <c r="B1237" s="29" t="s">
        <v>168</v>
      </c>
    </row>
    <row r="1238" spans="1:2">
      <c r="A1238" s="29">
        <v>170401</v>
      </c>
      <c r="B1238" s="29" t="s">
        <v>168</v>
      </c>
    </row>
    <row r="1239" spans="1:2">
      <c r="A1239" s="29">
        <v>170402</v>
      </c>
      <c r="B1239" s="29" t="s">
        <v>168</v>
      </c>
    </row>
    <row r="1240" spans="1:2">
      <c r="A1240" s="29">
        <v>170403</v>
      </c>
      <c r="B1240" s="29" t="s">
        <v>168</v>
      </c>
    </row>
    <row r="1241" spans="1:2">
      <c r="A1241" s="29">
        <v>170501</v>
      </c>
      <c r="B1241" s="29" t="s">
        <v>168</v>
      </c>
    </row>
    <row r="1242" spans="1:2">
      <c r="A1242" s="29">
        <v>170504</v>
      </c>
      <c r="B1242" s="29" t="s">
        <v>168</v>
      </c>
    </row>
    <row r="1243" spans="1:2">
      <c r="A1243" s="29">
        <v>170505</v>
      </c>
      <c r="B1243" s="29" t="s">
        <v>169</v>
      </c>
    </row>
    <row r="1244" spans="1:2">
      <c r="A1244" s="29">
        <v>170506</v>
      </c>
      <c r="B1244" s="29" t="s">
        <v>168</v>
      </c>
    </row>
    <row r="1245" spans="1:2">
      <c r="A1245" s="29">
        <v>170507</v>
      </c>
      <c r="B1245" s="29" t="s">
        <v>168</v>
      </c>
    </row>
    <row r="1246" spans="1:2">
      <c r="A1246" s="29">
        <v>170508</v>
      </c>
      <c r="B1246" s="29" t="s">
        <v>168</v>
      </c>
    </row>
    <row r="1247" spans="1:2">
      <c r="A1247" s="29">
        <v>170509</v>
      </c>
      <c r="B1247" s="29" t="s">
        <v>168</v>
      </c>
    </row>
    <row r="1248" spans="1:2">
      <c r="A1248" s="29">
        <v>170510</v>
      </c>
      <c r="B1248" s="29" t="s">
        <v>168</v>
      </c>
    </row>
    <row r="1249" spans="1:2">
      <c r="A1249" s="29">
        <v>171101</v>
      </c>
      <c r="B1249" s="29" t="s">
        <v>169</v>
      </c>
    </row>
    <row r="1250" spans="1:2">
      <c r="A1250" s="29">
        <v>171103</v>
      </c>
      <c r="B1250" s="29" t="s">
        <v>169</v>
      </c>
    </row>
    <row r="1251" spans="1:2">
      <c r="A1251" s="29">
        <v>171108</v>
      </c>
      <c r="B1251" s="29" t="s">
        <v>169</v>
      </c>
    </row>
    <row r="1252" spans="1:2">
      <c r="A1252" s="29">
        <v>171112</v>
      </c>
      <c r="B1252" s="29" t="s">
        <v>169</v>
      </c>
    </row>
    <row r="1253" spans="1:2">
      <c r="A1253" s="29">
        <v>171202</v>
      </c>
      <c r="B1253" s="29" t="s">
        <v>169</v>
      </c>
    </row>
    <row r="1254" spans="1:2">
      <c r="A1254" s="29">
        <v>171207</v>
      </c>
      <c r="B1254" s="29" t="s">
        <v>169</v>
      </c>
    </row>
    <row r="1255" spans="1:2">
      <c r="A1255" s="29">
        <v>171212</v>
      </c>
      <c r="B1255" s="29" t="s">
        <v>169</v>
      </c>
    </row>
    <row r="1256" spans="1:2">
      <c r="A1256" s="29">
        <v>171214</v>
      </c>
      <c r="B1256" s="29" t="s">
        <v>169</v>
      </c>
    </row>
    <row r="1257" spans="1:2">
      <c r="A1257" s="29">
        <v>171215</v>
      </c>
      <c r="B1257" s="29" t="s">
        <v>169</v>
      </c>
    </row>
    <row r="1258" spans="1:2">
      <c r="A1258" s="29">
        <v>171303</v>
      </c>
      <c r="B1258" s="29" t="s">
        <v>169</v>
      </c>
    </row>
    <row r="1259" spans="1:2">
      <c r="A1259" s="29">
        <v>171304</v>
      </c>
      <c r="B1259" s="29" t="s">
        <v>169</v>
      </c>
    </row>
    <row r="1260" spans="1:2">
      <c r="A1260" s="29">
        <v>172001</v>
      </c>
      <c r="B1260" s="29" t="s">
        <v>169</v>
      </c>
    </row>
    <row r="1261" spans="1:2">
      <c r="A1261" s="29">
        <v>172004</v>
      </c>
      <c r="B1261" s="29" t="s">
        <v>169</v>
      </c>
    </row>
    <row r="1262" spans="1:2">
      <c r="A1262" s="29">
        <v>172005</v>
      </c>
      <c r="B1262" s="29" t="s">
        <v>169</v>
      </c>
    </row>
    <row r="1263" spans="1:2">
      <c r="A1263" s="29">
        <v>172103</v>
      </c>
      <c r="B1263" s="29" t="s">
        <v>169</v>
      </c>
    </row>
    <row r="1264" spans="1:2">
      <c r="A1264" s="29">
        <v>172105</v>
      </c>
      <c r="B1264" s="29" t="s">
        <v>169</v>
      </c>
    </row>
    <row r="1265" spans="1:2">
      <c r="A1265" s="29">
        <v>172107</v>
      </c>
      <c r="B1265" s="29" t="s">
        <v>169</v>
      </c>
    </row>
    <row r="1266" spans="1:2">
      <c r="A1266" s="29">
        <v>172110</v>
      </c>
      <c r="B1266" s="29" t="s">
        <v>169</v>
      </c>
    </row>
    <row r="1267" spans="1:2">
      <c r="A1267" s="29">
        <v>172111</v>
      </c>
      <c r="B1267" s="29" t="s">
        <v>169</v>
      </c>
    </row>
    <row r="1268" spans="1:2">
      <c r="A1268" s="29">
        <v>172112</v>
      </c>
      <c r="B1268" s="29" t="s">
        <v>169</v>
      </c>
    </row>
    <row r="1269" spans="1:2">
      <c r="A1269" s="29">
        <v>172115</v>
      </c>
      <c r="B1269" s="29" t="s">
        <v>169</v>
      </c>
    </row>
    <row r="1270" spans="1:2">
      <c r="A1270" s="29">
        <v>172118</v>
      </c>
      <c r="B1270" s="29" t="s">
        <v>169</v>
      </c>
    </row>
    <row r="1271" spans="1:2">
      <c r="A1271" s="29">
        <v>172122</v>
      </c>
      <c r="B1271" s="29" t="s">
        <v>169</v>
      </c>
    </row>
    <row r="1272" spans="1:2">
      <c r="A1272" s="29">
        <v>172123</v>
      </c>
      <c r="B1272" s="29" t="s">
        <v>169</v>
      </c>
    </row>
    <row r="1273" spans="1:2">
      <c r="A1273" s="29">
        <v>172124</v>
      </c>
      <c r="B1273" s="29" t="s">
        <v>169</v>
      </c>
    </row>
    <row r="1274" spans="1:2">
      <c r="A1274" s="29">
        <v>172131</v>
      </c>
      <c r="B1274" s="29" t="s">
        <v>169</v>
      </c>
    </row>
    <row r="1275" spans="1:2">
      <c r="A1275" s="29">
        <v>172135</v>
      </c>
      <c r="B1275" s="29" t="s">
        <v>169</v>
      </c>
    </row>
    <row r="1276" spans="1:2">
      <c r="A1276" s="29">
        <v>172136</v>
      </c>
      <c r="B1276" s="29" t="s">
        <v>169</v>
      </c>
    </row>
    <row r="1277" spans="1:2">
      <c r="A1277" s="29">
        <v>172137</v>
      </c>
      <c r="B1277" s="29" t="s">
        <v>169</v>
      </c>
    </row>
    <row r="1278" spans="1:2">
      <c r="A1278" s="29">
        <v>172138</v>
      </c>
      <c r="B1278" s="29" t="s">
        <v>169</v>
      </c>
    </row>
    <row r="1279" spans="1:2">
      <c r="A1279" s="29">
        <v>172139</v>
      </c>
      <c r="B1279" s="29" t="s">
        <v>169</v>
      </c>
    </row>
    <row r="1280" spans="1:2">
      <c r="A1280" s="29">
        <v>172140</v>
      </c>
      <c r="B1280" s="29" t="s">
        <v>169</v>
      </c>
    </row>
    <row r="1281" spans="1:2">
      <c r="A1281" s="29">
        <v>172141</v>
      </c>
      <c r="B1281" s="29" t="s">
        <v>169</v>
      </c>
    </row>
    <row r="1282" spans="1:2">
      <c r="A1282" s="29">
        <v>172142</v>
      </c>
      <c r="B1282" s="29" t="s">
        <v>169</v>
      </c>
    </row>
    <row r="1283" spans="1:2">
      <c r="A1283" s="29">
        <v>172303</v>
      </c>
      <c r="B1283" s="29" t="s">
        <v>169</v>
      </c>
    </row>
    <row r="1284" spans="1:2">
      <c r="A1284" s="29">
        <v>172310</v>
      </c>
      <c r="B1284" s="29" t="s">
        <v>169</v>
      </c>
    </row>
    <row r="1285" spans="1:2">
      <c r="A1285" s="29">
        <v>172316</v>
      </c>
      <c r="B1285" s="29" t="s">
        <v>169</v>
      </c>
    </row>
    <row r="1286" spans="1:2">
      <c r="A1286" s="29">
        <v>172318</v>
      </c>
      <c r="B1286" s="29" t="s">
        <v>169</v>
      </c>
    </row>
    <row r="1287" spans="1:2">
      <c r="A1287" s="29">
        <v>172319</v>
      </c>
      <c r="B1287" s="29" t="s">
        <v>169</v>
      </c>
    </row>
    <row r="1288" spans="1:2">
      <c r="A1288" s="29">
        <v>172320</v>
      </c>
      <c r="B1288" s="29" t="s">
        <v>169</v>
      </c>
    </row>
    <row r="1289" spans="1:2">
      <c r="A1289" s="29">
        <v>172321</v>
      </c>
      <c r="B1289" s="29" t="s">
        <v>169</v>
      </c>
    </row>
    <row r="1290" spans="1:2">
      <c r="A1290" s="29">
        <v>172322</v>
      </c>
      <c r="B1290" s="29" t="s">
        <v>169</v>
      </c>
    </row>
    <row r="1291" spans="1:2">
      <c r="A1291" s="29">
        <v>172402</v>
      </c>
      <c r="B1291" s="29" t="s">
        <v>169</v>
      </c>
    </row>
    <row r="1292" spans="1:2">
      <c r="A1292" s="29">
        <v>172403</v>
      </c>
      <c r="B1292" s="29" t="s">
        <v>169</v>
      </c>
    </row>
    <row r="1293" spans="1:2">
      <c r="A1293" s="29">
        <v>172404</v>
      </c>
      <c r="B1293" s="29" t="s">
        <v>169</v>
      </c>
    </row>
    <row r="1294" spans="1:2">
      <c r="A1294" s="29">
        <v>172406</v>
      </c>
      <c r="B1294" s="29" t="s">
        <v>169</v>
      </c>
    </row>
    <row r="1295" spans="1:2">
      <c r="A1295" s="29">
        <v>172408</v>
      </c>
      <c r="B1295" s="29" t="s">
        <v>169</v>
      </c>
    </row>
    <row r="1296" spans="1:2">
      <c r="A1296" s="29">
        <v>172409</v>
      </c>
      <c r="B1296" s="29" t="s">
        <v>169</v>
      </c>
    </row>
    <row r="1297" spans="1:2">
      <c r="A1297" s="29">
        <v>172412</v>
      </c>
      <c r="B1297" s="29" t="s">
        <v>169</v>
      </c>
    </row>
    <row r="1298" spans="1:2">
      <c r="A1298" s="29">
        <v>172413</v>
      </c>
      <c r="B1298" s="29" t="s">
        <v>169</v>
      </c>
    </row>
    <row r="1299" spans="1:2">
      <c r="A1299" s="29">
        <v>172602</v>
      </c>
      <c r="B1299" s="29" t="s">
        <v>168</v>
      </c>
    </row>
    <row r="1300" spans="1:2">
      <c r="A1300" s="29">
        <v>172604</v>
      </c>
      <c r="B1300" s="29" t="s">
        <v>169</v>
      </c>
    </row>
    <row r="1301" spans="1:2">
      <c r="A1301" s="29">
        <v>172701</v>
      </c>
      <c r="B1301" s="29" t="s">
        <v>169</v>
      </c>
    </row>
    <row r="1302" spans="1:2">
      <c r="A1302" s="29">
        <v>172706</v>
      </c>
      <c r="B1302" s="29" t="s">
        <v>169</v>
      </c>
    </row>
    <row r="1303" spans="1:2">
      <c r="A1303" s="29">
        <v>172707</v>
      </c>
      <c r="B1303" s="29" t="s">
        <v>169</v>
      </c>
    </row>
    <row r="1304" spans="1:2">
      <c r="A1304" s="29">
        <v>172710</v>
      </c>
      <c r="B1304" s="29" t="s">
        <v>169</v>
      </c>
    </row>
    <row r="1305" spans="1:2">
      <c r="A1305" s="29">
        <v>172716</v>
      </c>
      <c r="B1305" s="29" t="s">
        <v>169</v>
      </c>
    </row>
    <row r="1306" spans="1:2">
      <c r="A1306" s="29">
        <v>172717</v>
      </c>
      <c r="B1306" s="29" t="s">
        <v>169</v>
      </c>
    </row>
    <row r="1307" spans="1:2">
      <c r="A1307" s="29">
        <v>172718</v>
      </c>
      <c r="B1307" s="29" t="s">
        <v>169</v>
      </c>
    </row>
    <row r="1308" spans="1:2">
      <c r="A1308" s="29">
        <v>172719</v>
      </c>
      <c r="B1308" s="29" t="s">
        <v>169</v>
      </c>
    </row>
    <row r="1309" spans="1:2">
      <c r="A1309" s="29">
        <v>172720</v>
      </c>
      <c r="B1309" s="29" t="s">
        <v>169</v>
      </c>
    </row>
    <row r="1310" spans="1:2">
      <c r="A1310" s="29">
        <v>172721</v>
      </c>
      <c r="B1310" s="29" t="s">
        <v>169</v>
      </c>
    </row>
    <row r="1311" spans="1:2">
      <c r="A1311" s="29">
        <v>172722</v>
      </c>
      <c r="B1311" s="29" t="s">
        <v>169</v>
      </c>
    </row>
    <row r="1312" spans="1:2">
      <c r="A1312" s="29">
        <v>172723</v>
      </c>
      <c r="B1312" s="29" t="s">
        <v>169</v>
      </c>
    </row>
    <row r="1313" spans="1:2">
      <c r="A1313" s="29">
        <v>172724</v>
      </c>
      <c r="B1313" s="29" t="s">
        <v>169</v>
      </c>
    </row>
    <row r="1314" spans="1:2">
      <c r="A1314" s="29">
        <v>172901</v>
      </c>
      <c r="B1314" s="29" t="s">
        <v>169</v>
      </c>
    </row>
    <row r="1315" spans="1:2">
      <c r="A1315" s="29">
        <v>172902</v>
      </c>
      <c r="B1315" s="29" t="s">
        <v>169</v>
      </c>
    </row>
    <row r="1316" spans="1:2">
      <c r="A1316" s="29">
        <v>172904</v>
      </c>
      <c r="B1316" s="29" t="s">
        <v>169</v>
      </c>
    </row>
    <row r="1317" spans="1:2">
      <c r="A1317" s="29">
        <v>172905</v>
      </c>
      <c r="B1317" s="29" t="s">
        <v>169</v>
      </c>
    </row>
    <row r="1318" spans="1:2">
      <c r="A1318" s="29">
        <v>172907</v>
      </c>
      <c r="B1318" s="29" t="s">
        <v>169</v>
      </c>
    </row>
    <row r="1319" spans="1:2">
      <c r="A1319" s="29">
        <v>172908</v>
      </c>
      <c r="B1319" s="29" t="s">
        <v>169</v>
      </c>
    </row>
    <row r="1320" spans="1:2">
      <c r="A1320" s="29">
        <v>172910</v>
      </c>
      <c r="B1320" s="29" t="s">
        <v>169</v>
      </c>
    </row>
    <row r="1321" spans="1:2">
      <c r="A1321" s="29">
        <v>172913</v>
      </c>
      <c r="B1321" s="29" t="s">
        <v>169</v>
      </c>
    </row>
    <row r="1322" spans="1:2">
      <c r="A1322" s="29">
        <v>172919</v>
      </c>
      <c r="B1322" s="29" t="s">
        <v>169</v>
      </c>
    </row>
    <row r="1323" spans="1:2">
      <c r="A1323" s="29">
        <v>172920</v>
      </c>
      <c r="B1323" s="29" t="s">
        <v>169</v>
      </c>
    </row>
    <row r="1324" spans="1:2">
      <c r="A1324" s="29">
        <v>172922</v>
      </c>
      <c r="B1324" s="29" t="s">
        <v>169</v>
      </c>
    </row>
    <row r="1325" spans="1:2">
      <c r="A1325" s="29">
        <v>172923</v>
      </c>
      <c r="B1325" s="29" t="s">
        <v>169</v>
      </c>
    </row>
    <row r="1326" spans="1:2">
      <c r="A1326" s="29">
        <v>172924</v>
      </c>
      <c r="B1326" s="29" t="s">
        <v>169</v>
      </c>
    </row>
    <row r="1327" spans="1:2">
      <c r="A1327" s="29">
        <v>172925</v>
      </c>
      <c r="B1327" s="29" t="s">
        <v>169</v>
      </c>
    </row>
    <row r="1328" spans="1:2">
      <c r="A1328" s="29">
        <v>172926</v>
      </c>
      <c r="B1328" s="29" t="s">
        <v>169</v>
      </c>
    </row>
    <row r="1329" spans="1:2">
      <c r="A1329" s="29">
        <v>172927</v>
      </c>
      <c r="B1329" s="29" t="s">
        <v>169</v>
      </c>
    </row>
    <row r="1330" spans="1:2">
      <c r="A1330" s="29">
        <v>172928</v>
      </c>
      <c r="B1330" s="29" t="s">
        <v>169</v>
      </c>
    </row>
    <row r="1331" spans="1:2">
      <c r="A1331" s="29">
        <v>172929</v>
      </c>
      <c r="B1331" s="29" t="s">
        <v>169</v>
      </c>
    </row>
    <row r="1332" spans="1:2">
      <c r="A1332" s="29">
        <v>172930</v>
      </c>
      <c r="B1332" s="29" t="s">
        <v>169</v>
      </c>
    </row>
    <row r="1333" spans="1:2">
      <c r="A1333" s="29">
        <v>172931</v>
      </c>
      <c r="B1333" s="29" t="s">
        <v>169</v>
      </c>
    </row>
    <row r="1334" spans="1:2">
      <c r="A1334" s="29">
        <v>172932</v>
      </c>
      <c r="B1334" s="29" t="s">
        <v>169</v>
      </c>
    </row>
    <row r="1335" spans="1:2">
      <c r="A1335" s="29">
        <v>173001</v>
      </c>
      <c r="B1335" s="29" t="s">
        <v>169</v>
      </c>
    </row>
    <row r="1336" spans="1:2">
      <c r="A1336" s="29">
        <v>173003</v>
      </c>
      <c r="B1336" s="29" t="s">
        <v>169</v>
      </c>
    </row>
    <row r="1337" spans="1:2">
      <c r="A1337" s="29">
        <v>173006</v>
      </c>
      <c r="B1337" s="29" t="s">
        <v>169</v>
      </c>
    </row>
    <row r="1338" spans="1:2">
      <c r="A1338" s="29">
        <v>173101</v>
      </c>
      <c r="B1338" s="29" t="s">
        <v>168</v>
      </c>
    </row>
    <row r="1339" spans="1:2">
      <c r="A1339" s="29">
        <v>173102</v>
      </c>
      <c r="B1339" s="29" t="s">
        <v>168</v>
      </c>
    </row>
    <row r="1340" spans="1:2">
      <c r="A1340" s="29">
        <v>173103</v>
      </c>
      <c r="B1340" s="29" t="s">
        <v>168</v>
      </c>
    </row>
    <row r="1341" spans="1:2">
      <c r="A1341" s="29">
        <v>173104</v>
      </c>
      <c r="B1341" s="29" t="s">
        <v>169</v>
      </c>
    </row>
    <row r="1342" spans="1:2">
      <c r="A1342" s="29">
        <v>173105</v>
      </c>
      <c r="B1342" s="29" t="s">
        <v>169</v>
      </c>
    </row>
    <row r="1343" spans="1:2">
      <c r="A1343" s="29">
        <v>173106</v>
      </c>
      <c r="B1343" s="29" t="s">
        <v>169</v>
      </c>
    </row>
    <row r="1344" spans="1:2">
      <c r="A1344" s="29">
        <v>173203</v>
      </c>
      <c r="B1344" s="29" t="s">
        <v>169</v>
      </c>
    </row>
    <row r="1345" spans="1:2">
      <c r="A1345" s="29">
        <v>173204</v>
      </c>
      <c r="B1345" s="29" t="s">
        <v>169</v>
      </c>
    </row>
    <row r="1346" spans="1:2">
      <c r="A1346" s="29">
        <v>173206</v>
      </c>
      <c r="B1346" s="29" t="s">
        <v>169</v>
      </c>
    </row>
    <row r="1347" spans="1:2">
      <c r="A1347" s="29">
        <v>173207</v>
      </c>
      <c r="B1347" s="29" t="s">
        <v>169</v>
      </c>
    </row>
    <row r="1348" spans="1:2">
      <c r="A1348" s="29">
        <v>173209</v>
      </c>
      <c r="B1348" s="29" t="s">
        <v>169</v>
      </c>
    </row>
    <row r="1349" spans="1:2">
      <c r="A1349" s="29">
        <v>173213</v>
      </c>
      <c r="B1349" s="29" t="s">
        <v>169</v>
      </c>
    </row>
    <row r="1350" spans="1:2">
      <c r="A1350" s="29">
        <v>173215</v>
      </c>
      <c r="B1350" s="29" t="s">
        <v>169</v>
      </c>
    </row>
    <row r="1351" spans="1:2">
      <c r="A1351" s="29">
        <v>173217</v>
      </c>
      <c r="B1351" s="29" t="s">
        <v>169</v>
      </c>
    </row>
    <row r="1352" spans="1:2">
      <c r="A1352" s="29">
        <v>173218</v>
      </c>
      <c r="B1352" s="29" t="s">
        <v>168</v>
      </c>
    </row>
    <row r="1353" spans="1:2">
      <c r="A1353" s="29">
        <v>173219</v>
      </c>
      <c r="B1353" s="29" t="s">
        <v>169</v>
      </c>
    </row>
    <row r="1354" spans="1:2">
      <c r="A1354" s="29">
        <v>173220</v>
      </c>
      <c r="B1354" s="29" t="s">
        <v>169</v>
      </c>
    </row>
    <row r="1355" spans="1:2">
      <c r="A1355" s="29">
        <v>173221</v>
      </c>
      <c r="B1355" s="29" t="s">
        <v>169</v>
      </c>
    </row>
    <row r="1356" spans="1:2">
      <c r="A1356" s="29">
        <v>173222</v>
      </c>
      <c r="B1356" s="29" t="s">
        <v>169</v>
      </c>
    </row>
    <row r="1357" spans="1:2">
      <c r="A1357" s="29">
        <v>173223</v>
      </c>
      <c r="B1357" s="29" t="s">
        <v>169</v>
      </c>
    </row>
    <row r="1358" spans="1:2">
      <c r="A1358" s="29">
        <v>173224</v>
      </c>
      <c r="B1358" s="29" t="s">
        <v>169</v>
      </c>
    </row>
    <row r="1359" spans="1:2">
      <c r="A1359" s="29">
        <v>173225</v>
      </c>
      <c r="B1359" s="29" t="s">
        <v>169</v>
      </c>
    </row>
    <row r="1360" spans="1:2">
      <c r="A1360" s="29">
        <v>173226</v>
      </c>
      <c r="B1360" s="29" t="s">
        <v>169</v>
      </c>
    </row>
    <row r="1361" spans="1:2">
      <c r="A1361" s="29">
        <v>173227</v>
      </c>
      <c r="B1361" s="29" t="s">
        <v>169</v>
      </c>
    </row>
    <row r="1362" spans="1:2">
      <c r="A1362" s="29">
        <v>173228</v>
      </c>
      <c r="B1362" s="29" t="s">
        <v>169</v>
      </c>
    </row>
    <row r="1363" spans="1:2">
      <c r="A1363" s="29">
        <v>173229</v>
      </c>
      <c r="B1363" s="29" t="s">
        <v>169</v>
      </c>
    </row>
    <row r="1364" spans="1:2">
      <c r="A1364" s="29">
        <v>173230</v>
      </c>
      <c r="B1364" s="29" t="s">
        <v>169</v>
      </c>
    </row>
    <row r="1365" spans="1:2">
      <c r="A1365" s="29">
        <v>173231</v>
      </c>
      <c r="B1365" s="29" t="s">
        <v>169</v>
      </c>
    </row>
    <row r="1366" spans="1:2">
      <c r="A1366" s="29">
        <v>173232</v>
      </c>
      <c r="B1366" s="29" t="s">
        <v>169</v>
      </c>
    </row>
    <row r="1367" spans="1:2">
      <c r="A1367" s="29">
        <v>174003</v>
      </c>
      <c r="B1367" s="29" t="s">
        <v>169</v>
      </c>
    </row>
    <row r="1368" spans="1:2">
      <c r="A1368" s="29">
        <v>174004</v>
      </c>
      <c r="B1368" s="29" t="s">
        <v>169</v>
      </c>
    </row>
    <row r="1369" spans="1:2">
      <c r="A1369" s="29">
        <v>174101</v>
      </c>
      <c r="B1369" s="29" t="s">
        <v>169</v>
      </c>
    </row>
    <row r="1370" spans="1:2">
      <c r="A1370" s="29">
        <v>174104</v>
      </c>
      <c r="B1370" s="29" t="s">
        <v>169</v>
      </c>
    </row>
    <row r="1371" spans="1:2">
      <c r="A1371" s="29">
        <v>174110</v>
      </c>
      <c r="B1371" s="29" t="s">
        <v>169</v>
      </c>
    </row>
    <row r="1372" spans="1:2">
      <c r="A1372" s="29">
        <v>174112</v>
      </c>
      <c r="B1372" s="29" t="s">
        <v>169</v>
      </c>
    </row>
    <row r="1373" spans="1:2">
      <c r="A1373" s="29">
        <v>174113</v>
      </c>
      <c r="B1373" s="29" t="s">
        <v>169</v>
      </c>
    </row>
    <row r="1374" spans="1:2">
      <c r="A1374" s="29">
        <v>174116</v>
      </c>
      <c r="B1374" s="29" t="s">
        <v>169</v>
      </c>
    </row>
    <row r="1375" spans="1:2">
      <c r="A1375" s="29">
        <v>174117</v>
      </c>
      <c r="B1375" s="29" t="s">
        <v>169</v>
      </c>
    </row>
    <row r="1376" spans="1:2">
      <c r="A1376" s="29">
        <v>174118</v>
      </c>
      <c r="B1376" s="29" t="s">
        <v>169</v>
      </c>
    </row>
    <row r="1377" spans="1:2">
      <c r="A1377" s="29">
        <v>174203</v>
      </c>
      <c r="B1377" s="29" t="s">
        <v>169</v>
      </c>
    </row>
    <row r="1378" spans="1:2">
      <c r="A1378" s="29">
        <v>174204</v>
      </c>
      <c r="B1378" s="29" t="s">
        <v>169</v>
      </c>
    </row>
    <row r="1379" spans="1:2">
      <c r="A1379" s="29">
        <v>174206</v>
      </c>
      <c r="B1379" s="29" t="s">
        <v>169</v>
      </c>
    </row>
    <row r="1380" spans="1:2">
      <c r="A1380" s="29">
        <v>174402</v>
      </c>
      <c r="B1380" s="29" t="s">
        <v>169</v>
      </c>
    </row>
    <row r="1381" spans="1:2">
      <c r="A1381" s="29">
        <v>174403</v>
      </c>
      <c r="B1381" s="29" t="s">
        <v>169</v>
      </c>
    </row>
    <row r="1382" spans="1:2">
      <c r="A1382" s="29">
        <v>174404</v>
      </c>
      <c r="B1382" s="29" t="s">
        <v>169</v>
      </c>
    </row>
    <row r="1383" spans="1:2">
      <c r="A1383" s="29">
        <v>174405</v>
      </c>
      <c r="B1383" s="29" t="s">
        <v>169</v>
      </c>
    </row>
    <row r="1384" spans="1:2">
      <c r="A1384" s="29">
        <v>174406</v>
      </c>
      <c r="B1384" s="29" t="s">
        <v>169</v>
      </c>
    </row>
    <row r="1385" spans="1:2">
      <c r="A1385" s="29">
        <v>179103</v>
      </c>
      <c r="B1385" s="29" t="s">
        <v>169</v>
      </c>
    </row>
    <row r="1386" spans="1:2">
      <c r="A1386" s="29">
        <v>179104</v>
      </c>
      <c r="B1386" s="29" t="s">
        <v>169</v>
      </c>
    </row>
    <row r="1387" spans="1:2">
      <c r="A1387" s="29">
        <v>179110</v>
      </c>
      <c r="B1387" s="29" t="s">
        <v>169</v>
      </c>
    </row>
    <row r="1388" spans="1:2">
      <c r="A1388" s="29">
        <v>179111</v>
      </c>
      <c r="B1388" s="29" t="s">
        <v>169</v>
      </c>
    </row>
    <row r="1389" spans="1:2">
      <c r="A1389" s="29">
        <v>179115</v>
      </c>
      <c r="B1389" s="29" t="s">
        <v>169</v>
      </c>
    </row>
    <row r="1390" spans="1:2">
      <c r="A1390" s="29">
        <v>179117</v>
      </c>
      <c r="B1390" s="29" t="s">
        <v>169</v>
      </c>
    </row>
    <row r="1391" spans="1:2">
      <c r="A1391" s="29">
        <v>179118</v>
      </c>
      <c r="B1391" s="29" t="s">
        <v>169</v>
      </c>
    </row>
    <row r="1392" spans="1:2">
      <c r="A1392" s="29">
        <v>179119</v>
      </c>
      <c r="B1392" s="29" t="s">
        <v>168</v>
      </c>
    </row>
    <row r="1393" spans="1:2">
      <c r="A1393" s="29">
        <v>179120</v>
      </c>
      <c r="B1393" s="29" t="s">
        <v>168</v>
      </c>
    </row>
    <row r="1394" spans="1:2">
      <c r="A1394" s="29">
        <v>179122</v>
      </c>
      <c r="B1394" s="29" t="s">
        <v>169</v>
      </c>
    </row>
    <row r="1395" spans="1:2">
      <c r="A1395" s="29">
        <v>179123</v>
      </c>
      <c r="B1395" s="29" t="s">
        <v>169</v>
      </c>
    </row>
    <row r="1396" spans="1:2">
      <c r="A1396" s="29">
        <v>179124</v>
      </c>
      <c r="B1396" s="29" t="s">
        <v>169</v>
      </c>
    </row>
    <row r="1397" spans="1:2">
      <c r="A1397" s="29">
        <v>179126</v>
      </c>
      <c r="B1397" s="29" t="s">
        <v>169</v>
      </c>
    </row>
    <row r="1398" spans="1:2">
      <c r="A1398" s="29">
        <v>179127</v>
      </c>
      <c r="B1398" s="29" t="s">
        <v>169</v>
      </c>
    </row>
    <row r="1399" spans="1:2">
      <c r="A1399" s="29">
        <v>179128</v>
      </c>
      <c r="B1399" s="29" t="s">
        <v>169</v>
      </c>
    </row>
    <row r="1400" spans="1:2">
      <c r="A1400" s="29">
        <v>179129</v>
      </c>
      <c r="B1400" s="29" t="s">
        <v>169</v>
      </c>
    </row>
    <row r="1401" spans="1:2">
      <c r="A1401" s="29">
        <v>179130</v>
      </c>
      <c r="B1401" s="29" t="s">
        <v>169</v>
      </c>
    </row>
    <row r="1402" spans="1:2">
      <c r="A1402" s="29">
        <v>179132</v>
      </c>
      <c r="B1402" s="29" t="s">
        <v>169</v>
      </c>
    </row>
    <row r="1403" spans="1:2">
      <c r="A1403" s="29">
        <v>179133</v>
      </c>
      <c r="B1403" s="29" t="s">
        <v>169</v>
      </c>
    </row>
    <row r="1404" spans="1:2">
      <c r="A1404" s="29">
        <v>179134</v>
      </c>
      <c r="B1404" s="29" t="s">
        <v>168</v>
      </c>
    </row>
    <row r="1405" spans="1:2">
      <c r="A1405" s="29">
        <v>179135</v>
      </c>
      <c r="B1405" s="29" t="s">
        <v>169</v>
      </c>
    </row>
    <row r="1406" spans="1:2">
      <c r="A1406" s="29">
        <v>179136</v>
      </c>
      <c r="B1406" s="29" t="s">
        <v>169</v>
      </c>
    </row>
    <row r="1407" spans="1:2">
      <c r="A1407" s="29">
        <v>179138</v>
      </c>
      <c r="B1407" s="29" t="s">
        <v>169</v>
      </c>
    </row>
    <row r="1408" spans="1:2">
      <c r="A1408" s="29">
        <v>179139</v>
      </c>
      <c r="B1408" s="29" t="s">
        <v>169</v>
      </c>
    </row>
    <row r="1409" spans="1:2">
      <c r="A1409" s="29">
        <v>179140</v>
      </c>
      <c r="B1409" s="29" t="s">
        <v>169</v>
      </c>
    </row>
    <row r="1410" spans="1:2">
      <c r="A1410" s="29">
        <v>179141</v>
      </c>
      <c r="B1410" s="29" t="s">
        <v>169</v>
      </c>
    </row>
    <row r="1411" spans="1:2">
      <c r="A1411" s="29">
        <v>179142</v>
      </c>
      <c r="B1411" s="29" t="s">
        <v>169</v>
      </c>
    </row>
    <row r="1412" spans="1:2">
      <c r="A1412" s="29">
        <v>179143</v>
      </c>
      <c r="B1412" s="29" t="s">
        <v>169</v>
      </c>
    </row>
    <row r="1413" spans="1:2">
      <c r="A1413" s="29">
        <v>179144</v>
      </c>
      <c r="B1413" s="29" t="s">
        <v>169</v>
      </c>
    </row>
    <row r="1414" spans="1:2">
      <c r="A1414" s="29">
        <v>179145</v>
      </c>
      <c r="B1414" s="29" t="s">
        <v>169</v>
      </c>
    </row>
    <row r="1415" spans="1:2">
      <c r="A1415" s="29">
        <v>179146</v>
      </c>
      <c r="B1415" s="29" t="s">
        <v>169</v>
      </c>
    </row>
    <row r="1416" spans="1:2">
      <c r="A1416" s="29">
        <v>179147</v>
      </c>
      <c r="B1416" s="29" t="s">
        <v>169</v>
      </c>
    </row>
    <row r="1417" spans="1:2">
      <c r="A1417" s="29">
        <v>179148</v>
      </c>
      <c r="B1417" s="29" t="s">
        <v>169</v>
      </c>
    </row>
    <row r="1418" spans="1:2">
      <c r="A1418" s="29">
        <v>179149</v>
      </c>
      <c r="B1418" s="29" t="s">
        <v>169</v>
      </c>
    </row>
    <row r="1419" spans="1:2">
      <c r="A1419" s="29">
        <v>179150</v>
      </c>
      <c r="B1419" s="29" t="s">
        <v>169</v>
      </c>
    </row>
    <row r="1420" spans="1:2">
      <c r="A1420" s="29">
        <v>179151</v>
      </c>
      <c r="B1420" s="29" t="s">
        <v>168</v>
      </c>
    </row>
    <row r="1421" spans="1:2">
      <c r="A1421" s="29">
        <v>179152</v>
      </c>
      <c r="B1421" s="29" t="s">
        <v>169</v>
      </c>
    </row>
    <row r="1422" spans="1:2">
      <c r="A1422" s="29">
        <v>179153</v>
      </c>
      <c r="B1422" s="29" t="s">
        <v>169</v>
      </c>
    </row>
    <row r="1423" spans="1:2">
      <c r="A1423" s="29">
        <v>179154</v>
      </c>
      <c r="B1423" s="29" t="s">
        <v>169</v>
      </c>
    </row>
    <row r="1424" spans="1:2">
      <c r="A1424" s="29">
        <v>179156</v>
      </c>
      <c r="B1424" s="29" t="s">
        <v>169</v>
      </c>
    </row>
    <row r="1425" spans="1:2">
      <c r="A1425" s="29">
        <v>179157</v>
      </c>
      <c r="B1425" s="29" t="s">
        <v>169</v>
      </c>
    </row>
    <row r="1426" spans="1:2">
      <c r="A1426" s="29">
        <v>179158</v>
      </c>
      <c r="B1426" s="29" t="s">
        <v>169</v>
      </c>
    </row>
    <row r="1427" spans="1:2">
      <c r="A1427" s="29">
        <v>179159</v>
      </c>
      <c r="B1427" s="29" t="s">
        <v>169</v>
      </c>
    </row>
    <row r="1428" spans="1:2">
      <c r="A1428" s="29">
        <v>179160</v>
      </c>
      <c r="B1428" s="29" t="s">
        <v>169</v>
      </c>
    </row>
    <row r="1429" spans="1:2">
      <c r="A1429" s="29">
        <v>196002</v>
      </c>
      <c r="B1429" s="29" t="s">
        <v>168</v>
      </c>
    </row>
    <row r="1430" spans="1:2">
      <c r="A1430" s="29">
        <v>196003</v>
      </c>
      <c r="B1430" s="29" t="s">
        <v>169</v>
      </c>
    </row>
    <row r="1431" spans="1:2">
      <c r="A1431" s="29">
        <v>196008</v>
      </c>
      <c r="B1431" s="29" t="s">
        <v>168</v>
      </c>
    </row>
    <row r="1432" spans="1:2">
      <c r="A1432" s="29">
        <v>196009</v>
      </c>
      <c r="B1432" s="29" t="s">
        <v>168</v>
      </c>
    </row>
    <row r="1433" spans="1:2">
      <c r="A1433" s="29">
        <v>196010</v>
      </c>
      <c r="B1433" s="29" t="s">
        <v>169</v>
      </c>
    </row>
    <row r="1434" spans="1:2">
      <c r="A1434" s="29">
        <v>196011</v>
      </c>
      <c r="B1434" s="29" t="s">
        <v>168</v>
      </c>
    </row>
    <row r="1435" spans="1:2">
      <c r="A1435" s="29">
        <v>196012</v>
      </c>
      <c r="B1435" s="29" t="s">
        <v>168</v>
      </c>
    </row>
    <row r="1436" spans="1:2">
      <c r="A1436" s="29">
        <v>196013</v>
      </c>
      <c r="B1436" s="29" t="s">
        <v>169</v>
      </c>
    </row>
    <row r="1437" spans="1:2">
      <c r="A1437" s="29">
        <v>196014</v>
      </c>
      <c r="B1437" s="29" t="s">
        <v>169</v>
      </c>
    </row>
    <row r="1438" spans="1:2">
      <c r="A1438" s="29">
        <v>196016</v>
      </c>
      <c r="B1438" s="29" t="s">
        <v>168</v>
      </c>
    </row>
    <row r="1439" spans="1:2">
      <c r="A1439" s="29">
        <v>196017</v>
      </c>
      <c r="B1439" s="29" t="s">
        <v>169</v>
      </c>
    </row>
  </sheetData>
  <autoFilter ref="A1:B1347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貴社情報</vt:lpstr>
      <vt:lpstr>請求書</vt:lpstr>
      <vt:lpstr>労外一覧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龍建設工業株式会社</cp:lastModifiedBy>
  <cp:lastPrinted>2019-04-03T09:09:35Z</cp:lastPrinted>
  <dcterms:created xsi:type="dcterms:W3CDTF">2017-03-16T05:30:27Z</dcterms:created>
  <dcterms:modified xsi:type="dcterms:W3CDTF">2023-02-21T01:27:50Z</dcterms:modified>
</cp:coreProperties>
</file>